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Sheet1!$3:$365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<sst xmlns="http://schemas.openxmlformats.org/spreadsheetml/2006/main" count="5767" uniqueCount="1712">
  <si>
    <t>休宁县2024年度重点建设项目投资计划表</t>
  </si>
  <si>
    <t>单位：万元</t>
  </si>
  <si>
    <t>序号</t>
  </si>
  <si>
    <t>子项编号</t>
  </si>
  <si>
    <t>项目名称</t>
  </si>
  <si>
    <t>联  系
县领导</t>
  </si>
  <si>
    <r>
      <rPr>
        <b/>
        <sz val="14"/>
        <rFont val="宋体"/>
        <charset val="134"/>
      </rPr>
      <t>省市重点项目</t>
    </r>
    <r>
      <rPr>
        <b/>
        <sz val="14"/>
        <rFont val="Times New Roman"/>
        <charset val="0"/>
      </rPr>
      <t>/</t>
    </r>
    <r>
      <rPr>
        <b/>
        <sz val="14"/>
        <rFont val="宋体"/>
        <charset val="134"/>
      </rPr>
      <t>开工动员项目分类</t>
    </r>
  </si>
  <si>
    <t>业主单位</t>
  </si>
  <si>
    <r>
      <rPr>
        <b/>
        <sz val="14"/>
        <rFont val="黑体"/>
        <charset val="134"/>
      </rPr>
      <t>行业</t>
    </r>
    <r>
      <rPr>
        <b/>
        <sz val="14"/>
        <rFont val="Times New Roman"/>
        <charset val="134"/>
      </rPr>
      <t>-</t>
    </r>
    <r>
      <rPr>
        <b/>
        <sz val="14"/>
        <rFont val="黑体"/>
        <charset val="134"/>
      </rPr>
      <t>属地主管部门</t>
    </r>
  </si>
  <si>
    <t>代建单位</t>
  </si>
  <si>
    <t>建设地点</t>
  </si>
  <si>
    <t>建设内容和规模</t>
  </si>
  <si>
    <t>投资性质</t>
  </si>
  <si>
    <t>总投资</t>
  </si>
  <si>
    <t>年度计划投资</t>
  </si>
  <si>
    <r>
      <rPr>
        <b/>
        <sz val="14"/>
        <rFont val="Times New Roman"/>
        <charset val="0"/>
      </rPr>
      <t>2024</t>
    </r>
    <r>
      <rPr>
        <b/>
        <sz val="14"/>
        <rFont val="黑体"/>
        <charset val="134"/>
      </rPr>
      <t>年度建设性质</t>
    </r>
  </si>
  <si>
    <r>
      <rPr>
        <b/>
        <sz val="14"/>
        <rFont val="Times New Roman"/>
        <charset val="0"/>
      </rPr>
      <t>2024</t>
    </r>
    <r>
      <rPr>
        <b/>
        <sz val="14"/>
        <rFont val="黑体"/>
        <charset val="0"/>
      </rPr>
      <t>年度建设内容</t>
    </r>
  </si>
  <si>
    <t>要素保障</t>
  </si>
  <si>
    <t>是否已纳统</t>
  </si>
  <si>
    <t>入库纳统名称</t>
  </si>
  <si>
    <t>2024年度累计完成固投数</t>
  </si>
  <si>
    <t>截至6月份
累计完成投资</t>
  </si>
  <si>
    <t>项目形象进度</t>
  </si>
  <si>
    <t>是否开/复工</t>
  </si>
  <si>
    <r>
      <rPr>
        <b/>
        <sz val="14"/>
        <rFont val="黑体"/>
        <charset val="134"/>
      </rPr>
      <t>计划开工</t>
    </r>
    <r>
      <rPr>
        <b/>
        <sz val="14"/>
        <rFont val="Times New Roman"/>
        <charset val="0"/>
      </rPr>
      <t>/</t>
    </r>
    <r>
      <rPr>
        <b/>
        <sz val="14"/>
        <rFont val="黑体"/>
        <charset val="134"/>
      </rPr>
      <t>复工时间</t>
    </r>
  </si>
  <si>
    <t>计划纳统时间</t>
  </si>
  <si>
    <t>计划竣工时间</t>
  </si>
  <si>
    <t>要素保障完成情况</t>
  </si>
  <si>
    <t>存在问题及需协调事项</t>
  </si>
  <si>
    <t>建设周期</t>
  </si>
  <si>
    <t>征地（亩数）</t>
  </si>
  <si>
    <t>房屋拆迁（户数）</t>
  </si>
  <si>
    <t>土地收储（亩数）</t>
  </si>
  <si>
    <t>坟墓迁移（棺数）</t>
  </si>
  <si>
    <t>公墓建设（个数）</t>
  </si>
  <si>
    <t>林地报批（亩数）</t>
  </si>
  <si>
    <t>土地报批（亩数）</t>
  </si>
  <si>
    <t>合计费用</t>
  </si>
  <si>
    <t>休宁经开区管委会</t>
  </si>
  <si>
    <t>天然气徽州至休宁
管线项目</t>
  </si>
  <si>
    <t>郑美风</t>
  </si>
  <si>
    <t>淮河能源燃气集团有限责任公司</t>
  </si>
  <si>
    <t>/</t>
  </si>
  <si>
    <t>休宁经开区</t>
  </si>
  <si>
    <r>
      <rPr>
        <sz val="12"/>
        <rFont val="宋体"/>
        <charset val="134"/>
      </rPr>
      <t>项目起点为宣城至黄山干线徽州末站，终点为休宁经济开发区，设计压力</t>
    </r>
    <r>
      <rPr>
        <sz val="12"/>
        <rFont val="Times New Roman"/>
        <charset val="0"/>
      </rPr>
      <t>6.3MPa</t>
    </r>
    <r>
      <rPr>
        <sz val="12"/>
        <rFont val="宋体"/>
        <charset val="134"/>
      </rPr>
      <t>，铺设</t>
    </r>
    <r>
      <rPr>
        <sz val="12"/>
        <rFont val="Times New Roman"/>
        <charset val="0"/>
      </rPr>
      <t>DN300</t>
    </r>
    <r>
      <rPr>
        <sz val="12"/>
        <rFont val="宋体"/>
        <charset val="134"/>
      </rPr>
      <t>管道</t>
    </r>
    <r>
      <rPr>
        <sz val="12"/>
        <rFont val="Times New Roman"/>
        <charset val="0"/>
      </rPr>
      <t>17</t>
    </r>
    <r>
      <rPr>
        <sz val="12"/>
        <rFont val="宋体"/>
        <charset val="134"/>
      </rPr>
      <t>千米，在休宁经开区白岳路北延长线与新建高铁交口西北侧建设休宁输气站。</t>
    </r>
  </si>
  <si>
    <t>社会投资</t>
  </si>
  <si>
    <t>续建</t>
  </si>
  <si>
    <t>完成基础工程、输气站主体工程、装饰装修及附属工程以及设备购置安装等，年底竣工</t>
  </si>
  <si>
    <t>是</t>
  </si>
  <si>
    <t>天然气徽州至休宁管线</t>
  </si>
  <si>
    <t>本月因协调及天气原因，暂停施工。</t>
  </si>
  <si>
    <r>
      <rPr>
        <sz val="12"/>
        <rFont val="Times New Roman"/>
        <charset val="0"/>
      </rPr>
      <t>1</t>
    </r>
    <r>
      <rPr>
        <sz val="12"/>
        <rFont val="宋体"/>
        <charset val="134"/>
      </rPr>
      <t>月</t>
    </r>
  </si>
  <si>
    <r>
      <rPr>
        <sz val="12"/>
        <rFont val="Times New Roman"/>
        <charset val="0"/>
      </rPr>
      <t>12</t>
    </r>
    <r>
      <rPr>
        <sz val="12"/>
        <rFont val="宋体"/>
        <charset val="134"/>
      </rPr>
      <t>月</t>
    </r>
  </si>
  <si>
    <r>
      <rPr>
        <sz val="12"/>
        <rFont val="Times New Roman"/>
        <charset val="0"/>
      </rPr>
      <t>2022</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</si>
  <si>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吨有机茶叶精深加工及衍生产品研发生产项目
（龙大）</t>
    </r>
  </si>
  <si>
    <t>汪景峰</t>
  </si>
  <si>
    <t>市级重点项目</t>
  </si>
  <si>
    <t>黄山市新安源有机茶开发有限公司</t>
  </si>
  <si>
    <r>
      <rPr>
        <sz val="12"/>
        <rFont val="宋体"/>
        <charset val="134"/>
      </rPr>
      <t>项目占地</t>
    </r>
    <r>
      <rPr>
        <sz val="12"/>
        <rFont val="Times New Roman"/>
        <charset val="0"/>
      </rPr>
      <t>51</t>
    </r>
    <r>
      <rPr>
        <sz val="12"/>
        <rFont val="宋体"/>
        <charset val="134"/>
      </rPr>
      <t>亩，总建筑面积</t>
    </r>
    <r>
      <rPr>
        <sz val="12"/>
        <rFont val="Times New Roman"/>
        <charset val="0"/>
      </rPr>
      <t>3.85</t>
    </r>
    <r>
      <rPr>
        <sz val="12"/>
        <rFont val="宋体"/>
        <charset val="134"/>
      </rPr>
      <t>万平方米，一期建设总部大楼、研发中心、生产车间、配套功能区，新上年产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条、冬茶纯茶饮料和冬茶含片生产线</t>
    </r>
    <r>
      <rPr>
        <sz val="12"/>
        <rFont val="Times New Roman"/>
        <charset val="0"/>
      </rPr>
      <t>1</t>
    </r>
    <r>
      <rPr>
        <sz val="12"/>
        <rFont val="宋体"/>
        <charset val="134"/>
      </rPr>
      <t>条；二期建设专家楼、新上年产</t>
    </r>
    <r>
      <rPr>
        <sz val="12"/>
        <rFont val="Times New Roman"/>
        <charset val="0"/>
      </rPr>
      <t>2500</t>
    </r>
    <r>
      <rPr>
        <sz val="12"/>
        <rFont val="宋体"/>
        <charset val="134"/>
      </rPr>
      <t>吨有机银毫及高绿智能化精深加工生产线</t>
    </r>
    <r>
      <rPr>
        <sz val="12"/>
        <rFont val="Times New Roman"/>
        <charset val="0"/>
      </rPr>
      <t>1</t>
    </r>
    <r>
      <rPr>
        <sz val="12"/>
        <rFont val="宋体"/>
        <charset val="134"/>
      </rPr>
      <t>条。</t>
    </r>
  </si>
  <si>
    <r>
      <rPr>
        <sz val="12"/>
        <rFont val="宋体"/>
        <charset val="134"/>
      </rPr>
      <t>完成</t>
    </r>
    <r>
      <rPr>
        <sz val="12"/>
        <rFont val="宋体"/>
        <charset val="0"/>
      </rPr>
      <t>2#</t>
    </r>
    <r>
      <rPr>
        <sz val="12"/>
        <rFont val="宋体"/>
        <charset val="134"/>
      </rPr>
      <t>厂房、总部大楼等建设</t>
    </r>
  </si>
  <si>
    <t>新安源年产5000吨有机茶叶精深加工和衍生产品研发生产基地项目</t>
  </si>
  <si>
    <t>2#厂房6月13日完成施工许可证办理，目前施工临时设施建设已完成，因天气原因暂未进行桩基施工。</t>
  </si>
  <si>
    <r>
      <rPr>
        <sz val="12"/>
        <rFont val="Times New Roman"/>
        <charset val="0"/>
      </rPr>
      <t>2022</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</si>
  <si>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徽源电力智能控制设备配套生产线项目</t>
  </si>
  <si>
    <t>程荣刚</t>
  </si>
  <si>
    <t>安徽徽源电力设备有限公司</t>
  </si>
  <si>
    <r>
      <rPr>
        <sz val="12"/>
        <rFont val="宋体"/>
        <charset val="134"/>
      </rPr>
      <t>项目占地</t>
    </r>
    <r>
      <rPr>
        <sz val="12"/>
        <rFont val="Times New Roman"/>
        <charset val="0"/>
      </rPr>
      <t>28</t>
    </r>
    <r>
      <rPr>
        <sz val="12"/>
        <rFont val="宋体"/>
        <charset val="134"/>
      </rPr>
      <t>亩，建钢结构标准厂房</t>
    </r>
    <r>
      <rPr>
        <sz val="12"/>
        <rFont val="Times New Roman"/>
        <charset val="0"/>
      </rPr>
      <t>20000</t>
    </r>
    <r>
      <rPr>
        <sz val="12"/>
        <rFont val="宋体"/>
        <charset val="134"/>
      </rPr>
      <t>平方米，建框架结构多层厂房</t>
    </r>
    <r>
      <rPr>
        <sz val="12"/>
        <rFont val="Times New Roman"/>
        <charset val="0"/>
      </rPr>
      <t>4800</t>
    </r>
    <r>
      <rPr>
        <sz val="12"/>
        <rFont val="宋体"/>
        <charset val="134"/>
      </rPr>
      <t>平方米，实现年产智能控制设备</t>
    </r>
    <r>
      <rPr>
        <sz val="12"/>
        <rFont val="Times New Roman"/>
        <charset val="0"/>
      </rPr>
      <t>7000</t>
    </r>
    <r>
      <rPr>
        <sz val="12"/>
        <rFont val="宋体"/>
        <charset val="134"/>
      </rPr>
      <t>台套，并配套新型轻钢结构及电力安装工程。</t>
    </r>
  </si>
  <si>
    <t>竣工投产</t>
  </si>
  <si>
    <t>安徽徽源电力智能控制设备配套生产线项目</t>
  </si>
  <si>
    <t>已竣工</t>
  </si>
  <si>
    <r>
      <rPr>
        <sz val="12"/>
        <rFont val="Times New Roman"/>
        <charset val="0"/>
      </rPr>
      <t>6</t>
    </r>
    <r>
      <rPr>
        <sz val="12"/>
        <rFont val="宋体"/>
        <charset val="134"/>
      </rPr>
      <t>月</t>
    </r>
  </si>
  <si>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</si>
  <si>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r>
      <rPr>
        <sz val="12"/>
        <rFont val="宋体"/>
        <charset val="134"/>
      </rPr>
      <t>年产</t>
    </r>
    <r>
      <rPr>
        <sz val="12"/>
        <rFont val="Times New Roman"/>
        <charset val="134"/>
      </rPr>
      <t>500</t>
    </r>
    <r>
      <rPr>
        <sz val="12"/>
        <rFont val="宋体"/>
        <charset val="134"/>
      </rPr>
      <t>万只卡式炉
项目</t>
    </r>
  </si>
  <si>
    <t>黄山市荣博厨具有限公司</t>
  </si>
  <si>
    <r>
      <rPr>
        <sz val="12"/>
        <rFont val="宋体"/>
        <charset val="134"/>
      </rPr>
      <t>项目占地</t>
    </r>
    <r>
      <rPr>
        <sz val="12"/>
        <rFont val="Times New Roman"/>
        <charset val="0"/>
      </rPr>
      <t>20</t>
    </r>
    <r>
      <rPr>
        <sz val="12"/>
        <rFont val="宋体"/>
        <charset val="134"/>
      </rPr>
      <t>亩，新建厂房及办公楼等配套设施</t>
    </r>
    <r>
      <rPr>
        <sz val="12"/>
        <rFont val="Times New Roman"/>
        <charset val="0"/>
      </rPr>
      <t>4.5</t>
    </r>
    <r>
      <rPr>
        <sz val="12"/>
        <rFont val="宋体"/>
        <charset val="134"/>
      </rPr>
      <t>万平方米，购置生产线及配套设备。</t>
    </r>
  </si>
  <si>
    <t>年产500万只卡式炉（便携炉）（一期）项目</t>
  </si>
  <si>
    <r>
      <rPr>
        <sz val="12"/>
        <rFont val="Times New Roman"/>
        <charset val="0"/>
      </rPr>
      <t>2022</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</si>
  <si>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0"/>
      </rPr>
      <t>1000</t>
    </r>
    <r>
      <rPr>
        <sz val="12"/>
        <rFont val="宋体"/>
        <charset val="134"/>
      </rPr>
      <t>万套汽配产品生产销售加工项目</t>
    </r>
  </si>
  <si>
    <t>黄山飞发传动科技有限公司</t>
  </si>
  <si>
    <r>
      <rPr>
        <sz val="12"/>
        <rFont val="宋体"/>
        <charset val="134"/>
      </rPr>
      <t>项目占地</t>
    </r>
    <r>
      <rPr>
        <sz val="12"/>
        <rFont val="Times New Roman"/>
        <charset val="0"/>
      </rPr>
      <t>20</t>
    </r>
    <r>
      <rPr>
        <sz val="12"/>
        <rFont val="宋体"/>
        <charset val="134"/>
      </rPr>
      <t>亩，购买下料设备、磨床、机械手数控设备、运输车等设备，项目建成后，主要生产电动阀门调速器、汽车换向器轴</t>
    </r>
    <r>
      <rPr>
        <sz val="12"/>
        <rFont val="Times New Roman"/>
        <charset val="0"/>
      </rPr>
      <t>/</t>
    </r>
    <r>
      <rPr>
        <sz val="12"/>
        <rFont val="宋体"/>
        <charset val="134"/>
      </rPr>
      <t>油泵轴</t>
    </r>
    <r>
      <rPr>
        <sz val="12"/>
        <rFont val="Times New Roman"/>
        <charset val="0"/>
      </rPr>
      <t>/</t>
    </r>
    <r>
      <rPr>
        <sz val="12"/>
        <rFont val="宋体"/>
        <charset val="134"/>
      </rPr>
      <t>水泵轴、自动化车床设备等，年产</t>
    </r>
    <r>
      <rPr>
        <sz val="12"/>
        <rFont val="Times New Roman"/>
        <charset val="0"/>
      </rPr>
      <t>1000</t>
    </r>
    <r>
      <rPr>
        <sz val="12"/>
        <rFont val="宋体"/>
        <charset val="134"/>
      </rPr>
      <t>万套汽配加工设备。</t>
    </r>
  </si>
  <si>
    <t>年产1000万套汽配产品项目</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</si>
  <si>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</si>
  <si>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0"/>
      </rPr>
      <t>300</t>
    </r>
    <r>
      <rPr>
        <sz val="12"/>
        <rFont val="宋体"/>
        <charset val="134"/>
      </rPr>
      <t>万套户外野营垫用品及</t>
    </r>
    <r>
      <rPr>
        <sz val="12"/>
        <rFont val="Times New Roman"/>
        <charset val="0"/>
      </rPr>
      <t>500</t>
    </r>
    <r>
      <rPr>
        <sz val="12"/>
        <rFont val="宋体"/>
        <charset val="134"/>
      </rPr>
      <t>万米家纺面料制造项目</t>
    </r>
  </si>
  <si>
    <t>安徽弘星户外用品有限公司</t>
  </si>
  <si>
    <r>
      <rPr>
        <sz val="12"/>
        <rFont val="宋体"/>
        <charset val="134"/>
      </rPr>
      <t>项目计划用地</t>
    </r>
    <r>
      <rPr>
        <sz val="12"/>
        <rFont val="Times New Roman"/>
        <charset val="0"/>
      </rPr>
      <t>27</t>
    </r>
    <r>
      <rPr>
        <sz val="12"/>
        <rFont val="宋体"/>
        <charset val="134"/>
      </rPr>
      <t>亩，建设厂房及配套生产线，建筑面积约</t>
    </r>
    <r>
      <rPr>
        <sz val="12"/>
        <rFont val="Times New Roman"/>
        <charset val="0"/>
      </rPr>
      <t>21000</t>
    </r>
    <r>
      <rPr>
        <sz val="12"/>
        <rFont val="宋体"/>
        <charset val="134"/>
      </rPr>
      <t>平方米，年产户外体育用品成品及半成品</t>
    </r>
    <r>
      <rPr>
        <sz val="12"/>
        <rFont val="Times New Roman"/>
        <charset val="0"/>
      </rPr>
      <t>300</t>
    </r>
    <r>
      <rPr>
        <sz val="12"/>
        <rFont val="宋体"/>
        <charset val="134"/>
      </rPr>
      <t>万件及再生家纺面料</t>
    </r>
    <r>
      <rPr>
        <sz val="12"/>
        <rFont val="Times New Roman"/>
        <charset val="0"/>
      </rPr>
      <t>500</t>
    </r>
    <r>
      <rPr>
        <sz val="12"/>
        <rFont val="宋体"/>
        <charset val="134"/>
      </rPr>
      <t>万米。</t>
    </r>
  </si>
  <si>
    <t>年产300万套户外野营垫用品及500万米家纺面料制造项目</t>
  </si>
  <si>
    <t>室内工程已全部完成，室外附属工程已铺设沥青面层，准备竣工预验收。</t>
  </si>
  <si>
    <r>
      <rPr>
        <sz val="12"/>
        <rFont val="Times New Roman"/>
        <charset val="0"/>
      </rPr>
      <t>9</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</si>
  <si>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</si>
  <si>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宋体"/>
        <charset val="134"/>
      </rPr>
      <t>柔性敏捷制造</t>
    </r>
    <r>
      <rPr>
        <sz val="12"/>
        <rFont val="Times New Roman"/>
        <charset val="0"/>
      </rPr>
      <t xml:space="preserve">
</t>
    </r>
    <r>
      <rPr>
        <sz val="12"/>
        <rFont val="宋体"/>
        <charset val="134"/>
      </rPr>
      <t>中心项目</t>
    </r>
  </si>
  <si>
    <t>黄山黑龙智能工业科技有限公司</t>
  </si>
  <si>
    <r>
      <rPr>
        <sz val="12"/>
        <rFont val="宋体"/>
        <charset val="134"/>
      </rPr>
      <t>项目租用原中显</t>
    </r>
    <r>
      <rPr>
        <sz val="12"/>
        <rFont val="Times New Roman"/>
        <charset val="0"/>
      </rPr>
      <t>5</t>
    </r>
    <r>
      <rPr>
        <sz val="12"/>
        <rFont val="宋体"/>
        <charset val="134"/>
      </rPr>
      <t>号厂房</t>
    </r>
    <r>
      <rPr>
        <sz val="12"/>
        <rFont val="Times New Roman"/>
        <charset val="0"/>
      </rPr>
      <t>4000</t>
    </r>
    <r>
      <rPr>
        <sz val="12"/>
        <rFont val="宋体"/>
        <charset val="134"/>
      </rPr>
      <t>平方米，总投资</t>
    </r>
    <r>
      <rPr>
        <sz val="12"/>
        <rFont val="Times New Roman"/>
        <charset val="0"/>
      </rPr>
      <t>1</t>
    </r>
    <r>
      <rPr>
        <sz val="12"/>
        <rFont val="宋体"/>
        <charset val="134"/>
      </rPr>
      <t>亿元人民币。一期投资</t>
    </r>
    <r>
      <rPr>
        <sz val="12"/>
        <rFont val="Times New Roman"/>
        <charset val="0"/>
      </rPr>
      <t>4000</t>
    </r>
    <r>
      <rPr>
        <sz val="12"/>
        <rFont val="宋体"/>
        <charset val="134"/>
      </rPr>
      <t>万元。主要是汽车零部件、航空航天零配件机加工批量生产。项目达产后年产值约</t>
    </r>
    <r>
      <rPr>
        <sz val="12"/>
        <rFont val="Times New Roman"/>
        <charset val="0"/>
      </rPr>
      <t>3000</t>
    </r>
    <r>
      <rPr>
        <sz val="12"/>
        <rFont val="宋体"/>
        <charset val="134"/>
      </rPr>
      <t>万元每年，年利税</t>
    </r>
    <r>
      <rPr>
        <sz val="12"/>
        <rFont val="Times New Roman"/>
        <charset val="0"/>
      </rPr>
      <t>150</t>
    </r>
    <r>
      <rPr>
        <sz val="12"/>
        <rFont val="宋体"/>
        <charset val="134"/>
      </rPr>
      <t>万元。</t>
    </r>
  </si>
  <si>
    <t>新开工</t>
  </si>
  <si>
    <t>新设备正在采购中、因设备需在国外定制，采购周期约4个月，预计10月份完成人员招聘、培训及设备安装调试、11月份进行试生产。</t>
  </si>
  <si>
    <r>
      <rPr>
        <sz val="12"/>
        <rFont val="Times New Roman"/>
        <charset val="0"/>
      </rPr>
      <t>4</t>
    </r>
    <r>
      <rPr>
        <sz val="12"/>
        <rFont val="宋体"/>
        <charset val="134"/>
      </rPr>
      <t>月</t>
    </r>
  </si>
  <si>
    <r>
      <rPr>
        <sz val="12"/>
        <rFont val="Times New Roman"/>
        <charset val="0"/>
      </rPr>
      <t>5</t>
    </r>
    <r>
      <rPr>
        <sz val="12"/>
        <rFont val="宋体"/>
        <charset val="134"/>
      </rPr>
      <t>月</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</si>
  <si>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</si>
  <si>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智慧文旅照明及光电产品生产项目</t>
  </si>
  <si>
    <t>黄山罗莱迪思智慧物联科技有限公司</t>
  </si>
  <si>
    <r>
      <rPr>
        <sz val="12"/>
        <rFont val="宋体"/>
        <charset val="134"/>
      </rPr>
      <t>项目租用原中显</t>
    </r>
    <r>
      <rPr>
        <sz val="12"/>
        <rFont val="Times New Roman"/>
        <charset val="0"/>
      </rPr>
      <t>1</t>
    </r>
    <r>
      <rPr>
        <sz val="12"/>
        <rFont val="宋体"/>
        <charset val="134"/>
      </rPr>
      <t>号厂房一层</t>
    </r>
    <r>
      <rPr>
        <sz val="12"/>
        <rFont val="Times New Roman"/>
        <charset val="0"/>
      </rPr>
      <t>4100</t>
    </r>
    <r>
      <rPr>
        <sz val="12"/>
        <rFont val="宋体"/>
        <charset val="134"/>
      </rPr>
      <t>平方米，总投资</t>
    </r>
    <r>
      <rPr>
        <sz val="12"/>
        <rFont val="Times New Roman"/>
        <charset val="0"/>
      </rPr>
      <t>1</t>
    </r>
    <r>
      <rPr>
        <sz val="12"/>
        <rFont val="宋体"/>
        <charset val="134"/>
      </rPr>
      <t>亿元人民币，其中固定资产投资</t>
    </r>
    <r>
      <rPr>
        <sz val="12"/>
        <rFont val="Times New Roman"/>
        <charset val="0"/>
      </rPr>
      <t>5000</t>
    </r>
    <r>
      <rPr>
        <sz val="12"/>
        <rFont val="宋体"/>
        <charset val="134"/>
      </rPr>
      <t>万元，主要是智慧文旅照明及光电产品生产线等。项目分三期建设，一期建成后，产值达</t>
    </r>
    <r>
      <rPr>
        <sz val="12"/>
        <rFont val="Times New Roman"/>
        <charset val="0"/>
      </rPr>
      <t>3000</t>
    </r>
    <r>
      <rPr>
        <sz val="12"/>
        <rFont val="宋体"/>
        <charset val="134"/>
      </rPr>
      <t>万元，税收</t>
    </r>
    <r>
      <rPr>
        <sz val="12"/>
        <rFont val="Times New Roman"/>
        <charset val="0"/>
      </rPr>
      <t>200</t>
    </r>
    <r>
      <rPr>
        <sz val="12"/>
        <rFont val="宋体"/>
        <charset val="134"/>
      </rPr>
      <t>万元，项目完全建成后产值达</t>
    </r>
    <r>
      <rPr>
        <sz val="12"/>
        <rFont val="Times New Roman"/>
        <charset val="0"/>
      </rPr>
      <t>10000</t>
    </r>
    <r>
      <rPr>
        <sz val="12"/>
        <rFont val="宋体"/>
        <charset val="134"/>
      </rPr>
      <t>万元，税收</t>
    </r>
    <r>
      <rPr>
        <sz val="12"/>
        <rFont val="Times New Roman"/>
        <charset val="0"/>
      </rPr>
      <t>650</t>
    </r>
    <r>
      <rPr>
        <sz val="12"/>
        <rFont val="宋体"/>
        <charset val="134"/>
      </rPr>
      <t>万元。</t>
    </r>
  </si>
  <si>
    <t>厂房装修已完成，部分设备已进场，开投公司正在安装变压器，目前变压器安装未完成，预计7月底前可启动试生产。</t>
  </si>
  <si>
    <r>
      <rPr>
        <sz val="12"/>
        <rFont val="Times New Roman"/>
        <charset val="0"/>
      </rPr>
      <t>8</t>
    </r>
    <r>
      <rPr>
        <sz val="12"/>
        <rFont val="宋体"/>
        <charset val="134"/>
      </rPr>
      <t>月</t>
    </r>
  </si>
  <si>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</si>
  <si>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t>
    </r>
    <r>
      <rPr>
        <sz val="12"/>
        <rFont val="Times New Roman"/>
        <charset val="134"/>
      </rPr>
      <t>5000</t>
    </r>
    <r>
      <rPr>
        <sz val="12"/>
        <rFont val="宋体"/>
        <charset val="134"/>
      </rPr>
      <t>万只汽摩
配具项目</t>
    </r>
  </si>
  <si>
    <t>黄山万嘉电子科技有限公司</t>
  </si>
  <si>
    <t>项目租赁乡村振兴厂房约4000平方米，改造厂房4000平方米，购置各类注塑机、机械手、破碎机、粉料机、车窗、铣床、线切割CNC数控车床、喷涂生产线等生产设备及配套环保设施约110余台。</t>
  </si>
  <si>
    <r>
      <rPr>
        <sz val="12"/>
        <rFont val="Times New Roman"/>
        <charset val="0"/>
      </rPr>
      <t>7</t>
    </r>
    <r>
      <rPr>
        <sz val="12"/>
        <rFont val="宋体"/>
        <charset val="134"/>
      </rPr>
      <t>月</t>
    </r>
  </si>
  <si>
    <t>绿色食品加工产业基地项目</t>
  </si>
  <si>
    <t>省级/市级重点项目</t>
  </si>
  <si>
    <t>休宁经济开发区投资开发有限公司</t>
  </si>
  <si>
    <t>项目用地面100.5亩，新建1栋综合楼、4栋厂房，总建筑面积约56000平方米，购置生产设备，配套建设行政办公用房、水、电气等公共设施。</t>
  </si>
  <si>
    <t>完成基础工程、办公楼及厂房主体工程施工</t>
  </si>
  <si>
    <t>3号地块内5个子项目均已开工建设，目前正在有序推进。</t>
  </si>
  <si>
    <r>
      <rPr>
        <sz val="12"/>
        <rFont val="Times New Roman"/>
        <charset val="0"/>
      </rPr>
      <t>3</t>
    </r>
    <r>
      <rPr>
        <sz val="12"/>
        <rFont val="宋体"/>
        <charset val="134"/>
      </rPr>
      <t>月</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</si>
  <si>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</si>
  <si>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寻食记徽式糕点生产加工基地项目</t>
  </si>
  <si>
    <t>休宁县寻食记糕饼厂</t>
  </si>
  <si>
    <t>项目占地约10亩，拟新建2坐标准化生产厂房、原辅料冷藏冷冻车间，20条糕饼生产线及配套设施。</t>
  </si>
  <si>
    <t>完成基础工程、标准化厂房主体工程施工</t>
  </si>
  <si>
    <t>寻食记（徽州糕饼）项目</t>
  </si>
  <si>
    <t>办公楼主体工程正在进行混凝土建筑施工。</t>
  </si>
  <si>
    <r>
      <rPr>
        <sz val="12"/>
        <rFont val="Times New Roman"/>
        <charset val="0"/>
      </rPr>
      <t>2024</t>
    </r>
    <r>
      <rPr>
        <sz val="12"/>
        <rFont val="宋体"/>
        <charset val="0"/>
      </rPr>
      <t>年</t>
    </r>
    <r>
      <rPr>
        <sz val="12"/>
        <rFont val="Times New Roman"/>
        <charset val="0"/>
      </rPr>
      <t>3</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</si>
  <si>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绿色食品茶叶深加工项目</t>
  </si>
  <si>
    <t>黄山市致和茶业有限
公司</t>
  </si>
  <si>
    <r>
      <rPr>
        <sz val="12"/>
        <rFont val="宋体"/>
        <charset val="134"/>
      </rPr>
      <t>项目用地</t>
    </r>
    <r>
      <rPr>
        <sz val="12"/>
        <rFont val="Times New Roman"/>
        <charset val="0"/>
      </rPr>
      <t>12.5</t>
    </r>
    <r>
      <rPr>
        <sz val="12"/>
        <rFont val="宋体"/>
        <charset val="134"/>
      </rPr>
      <t>亩，新建办公楼一栋（三层），建筑面积</t>
    </r>
    <r>
      <rPr>
        <sz val="12"/>
        <rFont val="Times New Roman"/>
        <charset val="0"/>
      </rPr>
      <t>2232</t>
    </r>
    <r>
      <rPr>
        <sz val="12"/>
        <rFont val="宋体"/>
        <charset val="134"/>
      </rPr>
      <t>平方米；新建生产车间两间，建筑面积</t>
    </r>
    <r>
      <rPr>
        <sz val="12"/>
        <rFont val="Times New Roman"/>
        <charset val="0"/>
      </rPr>
      <t>5952</t>
    </r>
    <r>
      <rPr>
        <sz val="12"/>
        <rFont val="宋体"/>
        <charset val="134"/>
      </rPr>
      <t>平方米；新建门卫一栋（一层），建筑面积</t>
    </r>
    <r>
      <rPr>
        <sz val="12"/>
        <rFont val="Times New Roman"/>
        <charset val="0"/>
      </rPr>
      <t>24.84</t>
    </r>
    <r>
      <rPr>
        <sz val="12"/>
        <rFont val="宋体"/>
        <charset val="134"/>
      </rPr>
      <t>平方米。生产设备购置：色选机、车色机、匀堆机、茶叶风力选别机、茶叶平面元筛机、茶叶抖筛机、阶梯拣梗机、齿辊切茶机、滚筒、全自动茶叶包装机流水线、输送车等生产设备约</t>
    </r>
    <r>
      <rPr>
        <sz val="12"/>
        <rFont val="Times New Roman"/>
        <charset val="0"/>
      </rPr>
      <t>62</t>
    </r>
    <r>
      <rPr>
        <sz val="12"/>
        <rFont val="宋体"/>
        <charset val="134"/>
      </rPr>
      <t>台套。</t>
    </r>
  </si>
  <si>
    <t>正在进行基础工程施工。</t>
  </si>
  <si>
    <t>黄山泽延堂果酒
产业园项目</t>
  </si>
  <si>
    <t>安徽泽一生态建设有限公司</t>
  </si>
  <si>
    <r>
      <rPr>
        <sz val="12"/>
        <rFont val="宋体"/>
        <charset val="0"/>
      </rPr>
      <t>项目计划总投资约</t>
    </r>
    <r>
      <rPr>
        <sz val="12"/>
        <rFont val="Times New Roman"/>
        <charset val="0"/>
      </rPr>
      <t>1</t>
    </r>
    <r>
      <rPr>
        <sz val="12"/>
        <rFont val="宋体"/>
        <charset val="0"/>
      </rPr>
      <t>亿元，占地约</t>
    </r>
    <r>
      <rPr>
        <sz val="12"/>
        <rFont val="Times New Roman"/>
        <charset val="0"/>
      </rPr>
      <t>22</t>
    </r>
    <r>
      <rPr>
        <sz val="12"/>
        <rFont val="宋体"/>
        <charset val="0"/>
      </rPr>
      <t>亩建设年产</t>
    </r>
    <r>
      <rPr>
        <sz val="12"/>
        <rFont val="Times New Roman"/>
        <charset val="0"/>
      </rPr>
      <t>5000</t>
    </r>
    <r>
      <rPr>
        <sz val="12"/>
        <rFont val="宋体"/>
        <charset val="0"/>
      </rPr>
      <t>吨果酒生产线一条和原料处理车间、发酵车间、后处理车间、灌装车间等建筑面积</t>
    </r>
    <r>
      <rPr>
        <sz val="12"/>
        <rFont val="Times New Roman"/>
        <charset val="0"/>
      </rPr>
      <t>15000</t>
    </r>
    <r>
      <rPr>
        <sz val="12"/>
        <rFont val="宋体"/>
        <charset val="0"/>
      </rPr>
      <t>平方米，以及配套水、电气等公共设施，购置输料分选系统</t>
    </r>
    <r>
      <rPr>
        <sz val="12"/>
        <rFont val="Times New Roman"/>
        <charset val="0"/>
      </rPr>
      <t xml:space="preserve"> </t>
    </r>
    <r>
      <rPr>
        <sz val="12"/>
        <rFont val="宋体"/>
        <charset val="0"/>
      </rPr>
      <t>、破碎除梗机、气囊压榨机立式发酵罐等设备</t>
    </r>
    <r>
      <rPr>
        <sz val="12"/>
        <rFont val="Times New Roman"/>
        <charset val="0"/>
      </rPr>
      <t>80</t>
    </r>
    <r>
      <rPr>
        <sz val="12"/>
        <rFont val="宋体"/>
        <charset val="0"/>
      </rPr>
      <t>余台</t>
    </r>
    <r>
      <rPr>
        <sz val="12"/>
        <rFont val="Times New Roman"/>
        <charset val="0"/>
      </rPr>
      <t>(</t>
    </r>
    <r>
      <rPr>
        <sz val="12"/>
        <rFont val="宋体"/>
        <charset val="0"/>
      </rPr>
      <t>套</t>
    </r>
    <r>
      <rPr>
        <sz val="12"/>
        <rFont val="Times New Roman"/>
        <charset val="0"/>
      </rPr>
      <t>)</t>
    </r>
    <r>
      <rPr>
        <sz val="12"/>
        <rFont val="宋体"/>
        <charset val="0"/>
      </rPr>
      <t>。</t>
    </r>
  </si>
  <si>
    <t>完成基础工程、车间厂房主体工程施工</t>
  </si>
  <si>
    <t>施工图设计及审查已完成，建设用地规划许可证、建设工程规划许可证办理已完成，正在办理施工许可证。</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</si>
  <si>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</si>
  <si>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r>
      <rPr>
        <sz val="12"/>
        <rFont val="宋体"/>
        <charset val="134"/>
      </rPr>
      <t>豆制品深加工</t>
    </r>
    <r>
      <rPr>
        <sz val="12"/>
        <rFont val="Times New Roman"/>
        <charset val="0"/>
      </rPr>
      <t xml:space="preserve">
</t>
    </r>
    <r>
      <rPr>
        <sz val="12"/>
        <rFont val="宋体"/>
        <charset val="134"/>
      </rPr>
      <t>技术改造项目</t>
    </r>
  </si>
  <si>
    <t>黄山市万安食品有限
公司</t>
  </si>
  <si>
    <r>
      <rPr>
        <sz val="12"/>
        <rFont val="宋体"/>
        <charset val="134"/>
      </rPr>
      <t>项目总投资</t>
    </r>
    <r>
      <rPr>
        <sz val="12"/>
        <rFont val="Times New Roman"/>
        <charset val="0"/>
      </rPr>
      <t>3000</t>
    </r>
    <r>
      <rPr>
        <sz val="12"/>
        <rFont val="宋体"/>
        <charset val="134"/>
      </rPr>
      <t>万元，其中固定资产投资总额</t>
    </r>
    <r>
      <rPr>
        <sz val="12"/>
        <rFont val="Times New Roman"/>
        <charset val="0"/>
      </rPr>
      <t>1874</t>
    </r>
    <r>
      <rPr>
        <sz val="12"/>
        <rFont val="宋体"/>
        <charset val="134"/>
      </rPr>
      <t>元，用地</t>
    </r>
    <r>
      <rPr>
        <sz val="12"/>
        <rFont val="Times New Roman"/>
        <charset val="0"/>
      </rPr>
      <t>10</t>
    </r>
    <r>
      <rPr>
        <sz val="12"/>
        <rFont val="宋体"/>
        <charset val="134"/>
      </rPr>
      <t>亩，其中一期建筑面积</t>
    </r>
    <r>
      <rPr>
        <sz val="12"/>
        <rFont val="Times New Roman"/>
        <charset val="0"/>
      </rPr>
      <t>6000</t>
    </r>
    <r>
      <rPr>
        <sz val="12"/>
        <rFont val="宋体"/>
        <charset val="134"/>
      </rPr>
      <t>平方米，二期建设综合办公楼</t>
    </r>
    <r>
      <rPr>
        <sz val="12"/>
        <rFont val="Times New Roman"/>
        <charset val="0"/>
      </rPr>
      <t>2600</t>
    </r>
    <r>
      <rPr>
        <sz val="12"/>
        <rFont val="宋体"/>
        <charset val="134"/>
      </rPr>
      <t>平方米。建设年加工黄豆</t>
    </r>
    <r>
      <rPr>
        <sz val="12"/>
        <rFont val="Times New Roman"/>
        <charset val="0"/>
      </rPr>
      <t>5500</t>
    </r>
    <r>
      <rPr>
        <sz val="12"/>
        <rFont val="宋体"/>
        <charset val="134"/>
      </rPr>
      <t>吨生产线。项目建成后预计年产值</t>
    </r>
    <r>
      <rPr>
        <sz val="12"/>
        <rFont val="Times New Roman"/>
        <charset val="0"/>
      </rPr>
      <t>4200</t>
    </r>
    <r>
      <rPr>
        <sz val="12"/>
        <rFont val="宋体"/>
        <charset val="134"/>
      </rPr>
      <t>万元，年创税</t>
    </r>
    <r>
      <rPr>
        <sz val="12"/>
        <rFont val="Times New Roman"/>
        <charset val="0"/>
      </rPr>
      <t>260</t>
    </r>
    <r>
      <rPr>
        <sz val="12"/>
        <rFont val="宋体"/>
        <charset val="134"/>
      </rPr>
      <t>万元。</t>
    </r>
  </si>
  <si>
    <t>完成基础工程、一期厂房主体工程施工</t>
  </si>
  <si>
    <t>豆制品深加工项目</t>
  </si>
  <si>
    <t>施工许可证已于6月12日完成办理，目前正在进行桩基施工。</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</si>
  <si>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</si>
  <si>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黄山徽菜预制菜绿色产业园项目</t>
  </si>
  <si>
    <t>黄山昱见山食品有限
公司</t>
  </si>
  <si>
    <r>
      <rPr>
        <sz val="12"/>
        <rFont val="宋体"/>
        <charset val="134"/>
      </rPr>
      <t>项目拟用地</t>
    </r>
    <r>
      <rPr>
        <sz val="12"/>
        <rFont val="Times New Roman"/>
        <charset val="0"/>
      </rPr>
      <t>10</t>
    </r>
    <r>
      <rPr>
        <sz val="12"/>
        <rFont val="宋体"/>
        <charset val="134"/>
      </rPr>
      <t>亩，建设全数字化管理的研发、生产、销售厂房</t>
    </r>
    <r>
      <rPr>
        <sz val="12"/>
        <rFont val="Times New Roman"/>
        <charset val="0"/>
      </rPr>
      <t>2</t>
    </r>
    <r>
      <rPr>
        <sz val="12"/>
        <rFont val="宋体"/>
        <charset val="134"/>
      </rPr>
      <t>栋及附属的检验检测室、行政办公用房。项目建成后预计实现年产</t>
    </r>
    <r>
      <rPr>
        <sz val="12"/>
        <rFont val="Times New Roman"/>
        <charset val="0"/>
      </rPr>
      <t>300</t>
    </r>
    <r>
      <rPr>
        <sz val="12"/>
        <rFont val="宋体"/>
        <charset val="134"/>
      </rPr>
      <t>吨腌腊肉制品、</t>
    </r>
    <r>
      <rPr>
        <sz val="12"/>
        <rFont val="Times New Roman"/>
        <charset val="0"/>
      </rPr>
      <t>300</t>
    </r>
    <r>
      <rPr>
        <sz val="12"/>
        <rFont val="宋体"/>
        <charset val="134"/>
      </rPr>
      <t>吨土香肠、</t>
    </r>
    <r>
      <rPr>
        <sz val="12"/>
        <rFont val="Times New Roman"/>
        <charset val="0"/>
      </rPr>
      <t>500</t>
    </r>
    <r>
      <rPr>
        <sz val="12"/>
        <rFont val="宋体"/>
        <charset val="134"/>
      </rPr>
      <t>吨臭额鱼、</t>
    </r>
    <r>
      <rPr>
        <sz val="12"/>
        <rFont val="Times New Roman"/>
        <charset val="0"/>
      </rPr>
      <t>200</t>
    </r>
    <r>
      <rPr>
        <sz val="12"/>
        <rFont val="宋体"/>
        <charset val="134"/>
      </rPr>
      <t>吨预制菜、</t>
    </r>
    <r>
      <rPr>
        <sz val="12"/>
        <rFont val="Times New Roman"/>
        <charset val="0"/>
      </rPr>
      <t>200</t>
    </r>
    <r>
      <rPr>
        <sz val="12"/>
        <rFont val="宋体"/>
        <charset val="134"/>
      </rPr>
      <t>万瓶毛豆腐乳、</t>
    </r>
    <r>
      <rPr>
        <sz val="12"/>
        <rFont val="Times New Roman"/>
        <charset val="0"/>
      </rPr>
      <t>500</t>
    </r>
    <r>
      <rPr>
        <sz val="12"/>
        <rFont val="宋体"/>
        <charset val="134"/>
      </rPr>
      <t>万袋预制菜酱料包的生产能力。</t>
    </r>
  </si>
  <si>
    <t>施工许可证已于6月19日完成办理，目前正在进行桩基施工。</t>
  </si>
  <si>
    <r>
      <rPr>
        <sz val="12"/>
        <rFont val="宋体"/>
        <charset val="134"/>
      </rPr>
      <t>年产</t>
    </r>
    <r>
      <rPr>
        <sz val="12"/>
        <rFont val="Times New Roman"/>
        <charset val="0"/>
      </rPr>
      <t>500</t>
    </r>
    <r>
      <rPr>
        <sz val="12"/>
        <rFont val="宋体"/>
        <charset val="134"/>
      </rPr>
      <t>万斤传统工艺木榨油基地提升项目</t>
    </r>
  </si>
  <si>
    <t>黄山余香园食品有限
公司</t>
  </si>
  <si>
    <r>
      <rPr>
        <sz val="12"/>
        <rFont val="宋体"/>
        <charset val="134"/>
      </rPr>
      <t>项目规划总用地面积约</t>
    </r>
    <r>
      <rPr>
        <sz val="12"/>
        <rFont val="Times New Roman"/>
        <charset val="0"/>
      </rPr>
      <t>20</t>
    </r>
    <r>
      <rPr>
        <sz val="12"/>
        <rFont val="宋体"/>
        <charset val="134"/>
      </rPr>
      <t>亩，计划投资</t>
    </r>
    <r>
      <rPr>
        <sz val="12"/>
        <rFont val="Times New Roman"/>
        <charset val="0"/>
      </rPr>
      <t>1</t>
    </r>
    <r>
      <rPr>
        <sz val="12"/>
        <rFont val="宋体"/>
        <charset val="134"/>
      </rPr>
      <t>亿元，分二期建设，其中一期用地约</t>
    </r>
    <r>
      <rPr>
        <sz val="12"/>
        <rFont val="Times New Roman"/>
        <charset val="0"/>
      </rPr>
      <t>10</t>
    </r>
    <r>
      <rPr>
        <sz val="12"/>
        <rFont val="宋体"/>
        <charset val="134"/>
      </rPr>
      <t>亩，二期新增用地约</t>
    </r>
    <r>
      <rPr>
        <sz val="12"/>
        <rFont val="Times New Roman"/>
        <charset val="0"/>
      </rPr>
      <t>10</t>
    </r>
    <r>
      <rPr>
        <sz val="12"/>
        <rFont val="宋体"/>
        <charset val="134"/>
      </rPr>
      <t>亩。一期计划投资约</t>
    </r>
    <r>
      <rPr>
        <sz val="12"/>
        <rFont val="Times New Roman"/>
        <charset val="0"/>
      </rPr>
      <t>5000</t>
    </r>
    <r>
      <rPr>
        <sz val="12"/>
        <rFont val="宋体"/>
        <charset val="134"/>
      </rPr>
      <t>万元，建设四层综合楼一栋，建筑面积</t>
    </r>
    <r>
      <rPr>
        <sz val="12"/>
        <rFont val="Times New Roman"/>
        <charset val="0"/>
      </rPr>
      <t>2000</t>
    </r>
    <r>
      <rPr>
        <sz val="12"/>
        <rFont val="宋体"/>
        <charset val="134"/>
      </rPr>
      <t>平方米，包括</t>
    </r>
    <r>
      <rPr>
        <sz val="12"/>
        <rFont val="Times New Roman"/>
        <charset val="0"/>
      </rPr>
      <t>:</t>
    </r>
    <r>
      <rPr>
        <sz val="12"/>
        <rFont val="宋体"/>
        <charset val="134"/>
      </rPr>
      <t>实验室、检测室、办公室、电子商务、抖音直播间、食堂餐厅、员工宿舍等，生产车间</t>
    </r>
    <r>
      <rPr>
        <sz val="12"/>
        <rFont val="Times New Roman"/>
        <charset val="0"/>
      </rPr>
      <t>8000</t>
    </r>
    <r>
      <rPr>
        <sz val="12"/>
        <rFont val="宋体"/>
        <charset val="134"/>
      </rPr>
      <t>平方米，原料收储库</t>
    </r>
    <r>
      <rPr>
        <sz val="12"/>
        <rFont val="Times New Roman"/>
        <charset val="0"/>
      </rPr>
      <t>4000</t>
    </r>
    <r>
      <rPr>
        <sz val="12"/>
        <rFont val="宋体"/>
        <charset val="134"/>
      </rPr>
      <t>平方米</t>
    </r>
    <r>
      <rPr>
        <sz val="12"/>
        <rFont val="Times New Roman"/>
        <charset val="0"/>
      </rPr>
      <t>(</t>
    </r>
    <r>
      <rPr>
        <sz val="12"/>
        <rFont val="宋体"/>
        <charset val="134"/>
      </rPr>
      <t>其中，二期建设为</t>
    </r>
    <r>
      <rPr>
        <sz val="12"/>
        <rFont val="Times New Roman"/>
        <charset val="0"/>
      </rPr>
      <t>2000</t>
    </r>
    <r>
      <rPr>
        <sz val="12"/>
        <rFont val="宋体"/>
        <charset val="134"/>
      </rPr>
      <t>平方米</t>
    </r>
    <r>
      <rPr>
        <sz val="12"/>
        <rFont val="Times New Roman"/>
        <charset val="0"/>
      </rPr>
      <t>)</t>
    </r>
    <r>
      <rPr>
        <sz val="12"/>
        <rFont val="宋体"/>
        <charset val="134"/>
      </rPr>
      <t>，成品存贮库</t>
    </r>
    <r>
      <rPr>
        <sz val="12"/>
        <rFont val="Times New Roman"/>
        <charset val="0"/>
      </rPr>
      <t>4000</t>
    </r>
    <r>
      <rPr>
        <sz val="12"/>
        <rFont val="宋体"/>
        <charset val="134"/>
      </rPr>
      <t>平方米</t>
    </r>
    <r>
      <rPr>
        <sz val="12"/>
        <rFont val="Times New Roman"/>
        <charset val="0"/>
      </rPr>
      <t>(</t>
    </r>
    <r>
      <rPr>
        <sz val="12"/>
        <rFont val="宋体"/>
        <charset val="134"/>
      </rPr>
      <t>其中二期建设</t>
    </r>
    <r>
      <rPr>
        <sz val="12"/>
        <rFont val="Times New Roman"/>
        <charset val="0"/>
      </rPr>
      <t>2000</t>
    </r>
    <r>
      <rPr>
        <sz val="12"/>
        <rFont val="宋体"/>
        <charset val="134"/>
      </rPr>
      <t>平方米</t>
    </r>
    <r>
      <rPr>
        <sz val="12"/>
        <rFont val="Times New Roman"/>
        <charset val="0"/>
      </rPr>
      <t>)</t>
    </r>
    <r>
      <rPr>
        <sz val="12"/>
        <rFont val="宋体"/>
        <charset val="134"/>
      </rPr>
      <t>，地下恒温贮存库</t>
    </r>
    <r>
      <rPr>
        <sz val="12"/>
        <rFont val="Times New Roman"/>
        <charset val="0"/>
      </rPr>
      <t>2000</t>
    </r>
    <r>
      <rPr>
        <sz val="12"/>
        <rFont val="宋体"/>
        <charset val="134"/>
      </rPr>
      <t>平方米，二期建设体验馆、乡村振兴示范点等其他配套用房</t>
    </r>
    <r>
      <rPr>
        <sz val="12"/>
        <rFont val="Times New Roman"/>
        <charset val="0"/>
      </rPr>
      <t>2000</t>
    </r>
    <r>
      <rPr>
        <sz val="12"/>
        <rFont val="宋体"/>
        <charset val="134"/>
      </rPr>
      <t>平方米。</t>
    </r>
  </si>
  <si>
    <t>完成基础工程、一期综合楼及厂房主体工程施工</t>
  </si>
  <si>
    <t>6月25日已签订土地成交确认书，预计7月2日签订土地出让合同，</t>
  </si>
  <si>
    <t>企业老厂房未完成收储</t>
  </si>
  <si>
    <t>茂徽健康产业园暨
智能化中央厨房项目</t>
  </si>
  <si>
    <t>茂徽健康产业链（黄山）有限公司（拟）</t>
  </si>
  <si>
    <r>
      <rPr>
        <sz val="12"/>
        <rFont val="宋体"/>
        <charset val="0"/>
      </rPr>
      <t>项目规划占地面积</t>
    </r>
    <r>
      <rPr>
        <sz val="12"/>
        <rFont val="Times New Roman"/>
        <charset val="0"/>
      </rPr>
      <t>16</t>
    </r>
    <r>
      <rPr>
        <sz val="12"/>
        <rFont val="宋体"/>
        <charset val="0"/>
      </rPr>
      <t>亩，项目分二期实施。其中一期计划新建一栋</t>
    </r>
    <r>
      <rPr>
        <sz val="12"/>
        <rFont val="Times New Roman"/>
        <charset val="0"/>
      </rPr>
      <t>1500</t>
    </r>
    <r>
      <rPr>
        <sz val="12"/>
        <rFont val="宋体"/>
        <charset val="0"/>
      </rPr>
      <t>平方米行政中心办公楼，</t>
    </r>
    <r>
      <rPr>
        <sz val="12"/>
        <rFont val="Times New Roman"/>
        <charset val="0"/>
      </rPr>
      <t xml:space="preserve">5000 </t>
    </r>
    <r>
      <rPr>
        <sz val="12"/>
        <rFont val="宋体"/>
        <charset val="0"/>
      </rPr>
      <t>平方米一栋标准化厂房，一栋</t>
    </r>
    <r>
      <rPr>
        <sz val="12"/>
        <rFont val="Times New Roman"/>
        <charset val="0"/>
      </rPr>
      <t xml:space="preserve"> 1000 </t>
    </r>
    <r>
      <rPr>
        <sz val="12"/>
        <rFont val="宋体"/>
        <charset val="0"/>
      </rPr>
      <t>平方米生活设施用房及附属用房。购置高端全自动清洗、炖煮、灌装灭菌生产线</t>
    </r>
    <r>
      <rPr>
        <sz val="12"/>
        <rFont val="Times New Roman"/>
        <charset val="0"/>
      </rPr>
      <t>2</t>
    </r>
    <r>
      <rPr>
        <sz val="12"/>
        <rFont val="宋体"/>
        <charset val="0"/>
      </rPr>
      <t>条，设置冷冻库</t>
    </r>
    <r>
      <rPr>
        <sz val="12"/>
        <rFont val="Times New Roman"/>
        <charset val="0"/>
      </rPr>
      <t xml:space="preserve"> 200</t>
    </r>
    <r>
      <rPr>
        <sz val="12"/>
        <rFont val="宋体"/>
        <charset val="0"/>
      </rPr>
      <t>立方米，冷藏库</t>
    </r>
    <r>
      <rPr>
        <sz val="12"/>
        <rFont val="Times New Roman"/>
        <charset val="0"/>
      </rPr>
      <t>100</t>
    </r>
    <r>
      <rPr>
        <sz val="12"/>
        <rFont val="宋体"/>
        <charset val="0"/>
      </rPr>
      <t>立方米，其他辅助设备等若干。二期计划新建</t>
    </r>
    <r>
      <rPr>
        <sz val="12"/>
        <rFont val="Times New Roman"/>
        <charset val="0"/>
      </rPr>
      <t>10000</t>
    </r>
    <r>
      <rPr>
        <sz val="12"/>
        <rFont val="宋体"/>
        <charset val="0"/>
      </rPr>
      <t>平方米标准化厂房，</t>
    </r>
    <r>
      <rPr>
        <sz val="12"/>
        <rFont val="Times New Roman"/>
        <charset val="0"/>
      </rPr>
      <t>5000</t>
    </r>
    <r>
      <rPr>
        <sz val="12"/>
        <rFont val="宋体"/>
        <charset val="0"/>
      </rPr>
      <t>平方米研发大楼，</t>
    </r>
    <r>
      <rPr>
        <sz val="12"/>
        <rFont val="Times New Roman"/>
        <charset val="0"/>
      </rPr>
      <t>5000</t>
    </r>
    <r>
      <rPr>
        <sz val="12"/>
        <rFont val="宋体"/>
        <charset val="0"/>
      </rPr>
      <t>平方米仓库用房。</t>
    </r>
  </si>
  <si>
    <t>完成基础工程、一期行政办公楼及标准化厂房主体工程施工</t>
  </si>
  <si>
    <t>茂徽健康产业园暨智能化中央厨房项目</t>
  </si>
  <si>
    <t>施工许可证已于5月31日完成办理，目前桩基施工已完成，即将进行地梁浇筑。</t>
  </si>
  <si>
    <r>
      <rPr>
        <sz val="12"/>
        <rFont val="Times New Roman"/>
        <charset val="0"/>
      </rPr>
      <t>6</t>
    </r>
    <r>
      <rPr>
        <sz val="12"/>
        <rFont val="宋体"/>
        <charset val="0"/>
      </rPr>
      <t>月</t>
    </r>
  </si>
  <si>
    <r>
      <rPr>
        <sz val="12"/>
        <rFont val="Times New Roman"/>
        <charset val="0"/>
      </rPr>
      <t>7</t>
    </r>
    <r>
      <rPr>
        <sz val="12"/>
        <rFont val="宋体"/>
        <charset val="0"/>
      </rPr>
      <t>月</t>
    </r>
  </si>
  <si>
    <t>碳联科技石墨烯双碳产业园一期项目</t>
  </si>
  <si>
    <t>碳联（黄山）智能制造有限公司</t>
  </si>
  <si>
    <t>项目占地面积30亩（工业用地），计划建设生产厂房36000平方米、研发楼3000平方米、专家楼1000平方米，总建筑面积约40000平方米，容积率2。建设石墨烯发热膜生产工艺路线，购置连续涂布机、PVC覆膜机等设备约50台（套）；建设暖气片生产工艺路线，购置自动化裁线机、自动化接线机等设备共计40台（套）。</t>
  </si>
  <si>
    <r>
      <rPr>
        <sz val="12"/>
        <rFont val="宋体"/>
        <charset val="134"/>
      </rPr>
      <t>完成基础工程</t>
    </r>
    <r>
      <rPr>
        <sz val="12"/>
        <rFont val="宋体"/>
        <charset val="0"/>
      </rPr>
      <t>,</t>
    </r>
    <r>
      <rPr>
        <sz val="12"/>
        <rFont val="宋体"/>
        <charset val="134"/>
      </rPr>
      <t>办公楼及厂房主体工程完成</t>
    </r>
    <r>
      <rPr>
        <sz val="12"/>
        <rFont val="宋体"/>
        <charset val="0"/>
      </rPr>
      <t>50%</t>
    </r>
  </si>
  <si>
    <t>场地平整工程5月27日已开标，6月4日已进场施工，目前因天气原因，场地平整暂停施工。</t>
  </si>
  <si>
    <r>
      <rPr>
        <sz val="12"/>
        <rFont val="Times New Roman"/>
        <charset val="0"/>
      </rPr>
      <t>10</t>
    </r>
    <r>
      <rPr>
        <sz val="12"/>
        <rFont val="宋体"/>
        <charset val="134"/>
      </rPr>
      <t>月</t>
    </r>
  </si>
  <si>
    <t>土地指标已下达</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</si>
  <si>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</si>
  <si>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宋体"/>
        <charset val="134"/>
      </rPr>
      <t>数字化职业装</t>
    </r>
    <r>
      <rPr>
        <sz val="12"/>
        <rFont val="Times New Roman"/>
        <charset val="0"/>
      </rPr>
      <t xml:space="preserve">
</t>
    </r>
    <r>
      <rPr>
        <sz val="12"/>
        <rFont val="宋体"/>
        <charset val="134"/>
      </rPr>
      <t>生产基地项目</t>
    </r>
  </si>
  <si>
    <t>温州阿尔比尼服饰有限公司</t>
  </si>
  <si>
    <r>
      <rPr>
        <sz val="12"/>
        <rFont val="宋体"/>
        <charset val="134"/>
      </rPr>
      <t>项目计划总投资约</t>
    </r>
    <r>
      <rPr>
        <sz val="12"/>
        <rFont val="Times New Roman"/>
        <charset val="0"/>
      </rPr>
      <t>3.6</t>
    </r>
    <r>
      <rPr>
        <sz val="12"/>
        <rFont val="宋体"/>
        <charset val="134"/>
      </rPr>
      <t>亿元，其中一期投资约</t>
    </r>
    <r>
      <rPr>
        <sz val="12"/>
        <rFont val="Times New Roman"/>
        <charset val="0"/>
      </rPr>
      <t>1</t>
    </r>
    <r>
      <rPr>
        <sz val="12"/>
        <rFont val="宋体"/>
        <charset val="134"/>
      </rPr>
      <t>亿元，用地约</t>
    </r>
    <r>
      <rPr>
        <sz val="12"/>
        <rFont val="Times New Roman"/>
        <charset val="0"/>
      </rPr>
      <t>17</t>
    </r>
    <r>
      <rPr>
        <sz val="12"/>
        <rFont val="宋体"/>
        <charset val="134"/>
      </rPr>
      <t>亩，打造一家集生产、销售为一体的自主职业装品牌企业，主要年产西装</t>
    </r>
    <r>
      <rPr>
        <sz val="12"/>
        <rFont val="Times New Roman"/>
        <charset val="0"/>
      </rPr>
      <t>30</t>
    </r>
    <r>
      <rPr>
        <sz val="12"/>
        <rFont val="宋体"/>
        <charset val="134"/>
      </rPr>
      <t>万套、其他职业装系列服装</t>
    </r>
    <r>
      <rPr>
        <sz val="12"/>
        <rFont val="Times New Roman"/>
        <charset val="0"/>
      </rPr>
      <t>50</t>
    </r>
    <r>
      <rPr>
        <sz val="12"/>
        <rFont val="宋体"/>
        <charset val="134"/>
      </rPr>
      <t>万套。新建厂房、办公楼、生活服务楼，购置大型验布机</t>
    </r>
    <r>
      <rPr>
        <sz val="12"/>
        <rFont val="Times New Roman"/>
        <charset val="0"/>
      </rPr>
      <t>2</t>
    </r>
    <r>
      <rPr>
        <sz val="12"/>
        <rFont val="宋体"/>
        <charset val="134"/>
      </rPr>
      <t>台，大型自动裁床</t>
    </r>
    <r>
      <rPr>
        <sz val="12"/>
        <rFont val="Times New Roman"/>
        <charset val="0"/>
      </rPr>
      <t>6</t>
    </r>
    <r>
      <rPr>
        <sz val="12"/>
        <rFont val="宋体"/>
        <charset val="134"/>
      </rPr>
      <t>台，大型德国杜鲁普激光开袋机</t>
    </r>
    <r>
      <rPr>
        <sz val="12"/>
        <rFont val="Times New Roman"/>
        <charset val="0"/>
      </rPr>
      <t>8</t>
    </r>
    <r>
      <rPr>
        <sz val="12"/>
        <rFont val="宋体"/>
        <charset val="134"/>
      </rPr>
      <t>台，大型整烫压机</t>
    </r>
    <r>
      <rPr>
        <sz val="12"/>
        <rFont val="Times New Roman"/>
        <charset val="0"/>
      </rPr>
      <t>66</t>
    </r>
    <r>
      <rPr>
        <sz val="12"/>
        <rFont val="宋体"/>
        <charset val="134"/>
      </rPr>
      <t>台</t>
    </r>
    <r>
      <rPr>
        <sz val="12"/>
        <rFont val="Times New Roman"/>
        <charset val="0"/>
      </rPr>
      <t>/</t>
    </r>
    <r>
      <rPr>
        <sz val="12"/>
        <rFont val="宋体"/>
        <charset val="134"/>
      </rPr>
      <t>套等设备。</t>
    </r>
  </si>
  <si>
    <r>
      <rPr>
        <sz val="12"/>
        <rFont val="宋体"/>
        <charset val="134"/>
      </rPr>
      <t>完成基础工程、办公楼及厂房主体工程完成</t>
    </r>
    <r>
      <rPr>
        <sz val="12"/>
        <rFont val="宋体"/>
        <charset val="0"/>
      </rPr>
      <t>50%</t>
    </r>
  </si>
  <si>
    <t>瑞赛激光模具项目</t>
  </si>
  <si>
    <t>瑞赛（黄山）激光技术有限公司</t>
  </si>
  <si>
    <t>项目计划总投资约1亿元，需工业用地20亩，拟新建生产车间约12000平方米，层高大于12米；新建办公楼约8000平方米；新建陶瓷激光雕刻产线、防伪产品激光产线、辅助设备产线等生产线共8条。</t>
  </si>
  <si>
    <t>环境污染防治设备
智能制造中心项目</t>
  </si>
  <si>
    <t>宁波新越环保科技有限公司</t>
  </si>
  <si>
    <r>
      <rPr>
        <sz val="12"/>
        <rFont val="宋体"/>
        <charset val="0"/>
      </rPr>
      <t>项目计划用地</t>
    </r>
    <r>
      <rPr>
        <sz val="12"/>
        <rFont val="Times New Roman"/>
        <charset val="0"/>
      </rPr>
      <t>15</t>
    </r>
    <r>
      <rPr>
        <sz val="12"/>
        <rFont val="宋体"/>
        <charset val="0"/>
      </rPr>
      <t>亩，建筑面积</t>
    </r>
    <r>
      <rPr>
        <sz val="12"/>
        <rFont val="Times New Roman"/>
        <charset val="0"/>
      </rPr>
      <t>7000</t>
    </r>
    <r>
      <rPr>
        <sz val="12"/>
        <rFont val="宋体"/>
        <charset val="0"/>
      </rPr>
      <t>平方米，投入自动送料下料激光切割机、智能自动数控剪板机、智能自动数控折边机、智能自动数控卷圆机、自动焊接机等生产及检测设备，用于环保设备基础零部件加工、零部件表面处理、零部件存储及整套大型设备组装调试等。</t>
    </r>
  </si>
  <si>
    <r>
      <rPr>
        <sz val="12"/>
        <rFont val="宋体"/>
        <charset val="134"/>
      </rPr>
      <t>年产</t>
    </r>
    <r>
      <rPr>
        <sz val="12"/>
        <rFont val="Times New Roman"/>
        <charset val="134"/>
      </rPr>
      <t>5000</t>
    </r>
    <r>
      <rPr>
        <sz val="12"/>
        <rFont val="宋体"/>
        <charset val="134"/>
      </rPr>
      <t>万平汽车改色膜、汽车车贴膜
项目</t>
    </r>
  </si>
  <si>
    <t>黄山瑞泰和新材料科技有限公司</t>
  </si>
  <si>
    <r>
      <rPr>
        <sz val="12"/>
        <rFont val="宋体"/>
        <charset val="0"/>
      </rPr>
      <t>项目计划用地</t>
    </r>
    <r>
      <rPr>
        <sz val="12"/>
        <rFont val="Times New Roman"/>
        <charset val="0"/>
      </rPr>
      <t>15</t>
    </r>
    <r>
      <rPr>
        <sz val="12"/>
        <rFont val="宋体"/>
        <charset val="0"/>
      </rPr>
      <t>亩，总投资</t>
    </r>
    <r>
      <rPr>
        <sz val="12"/>
        <rFont val="Times New Roman"/>
        <charset val="0"/>
      </rPr>
      <t>1</t>
    </r>
    <r>
      <rPr>
        <sz val="12"/>
        <rFont val="宋体"/>
        <charset val="0"/>
      </rPr>
      <t>亿元，分期投资。其中一期拟投资</t>
    </r>
    <r>
      <rPr>
        <sz val="12"/>
        <rFont val="Times New Roman"/>
        <charset val="0"/>
      </rPr>
      <t>5000</t>
    </r>
    <r>
      <rPr>
        <sz val="12"/>
        <rFont val="宋体"/>
        <charset val="0"/>
      </rPr>
      <t>万元，投入四条生产线，建设</t>
    </r>
    <r>
      <rPr>
        <sz val="12"/>
        <rFont val="Times New Roman"/>
        <charset val="0"/>
      </rPr>
      <t>5000</t>
    </r>
    <r>
      <rPr>
        <sz val="12"/>
        <rFont val="宋体"/>
        <charset val="0"/>
      </rPr>
      <t>平方米标准化厂房，配套以员工宿舍。</t>
    </r>
  </si>
  <si>
    <r>
      <rPr>
        <sz val="12"/>
        <rFont val="宋体"/>
        <charset val="134"/>
      </rPr>
      <t>完成基础工程</t>
    </r>
    <r>
      <rPr>
        <sz val="12"/>
        <rFont val="宋体"/>
        <charset val="0"/>
      </rPr>
      <t>,</t>
    </r>
    <r>
      <rPr>
        <sz val="12"/>
        <rFont val="宋体"/>
        <charset val="134"/>
      </rPr>
      <t>厂房主体工程完成</t>
    </r>
    <r>
      <rPr>
        <sz val="12"/>
        <rFont val="宋体"/>
        <charset val="0"/>
      </rPr>
      <t>50%</t>
    </r>
  </si>
  <si>
    <t>中佳发动机零部件
生产项目</t>
  </si>
  <si>
    <t>休宁信航智能科技有限公司</t>
  </si>
  <si>
    <r>
      <rPr>
        <sz val="12"/>
        <rFont val="宋体"/>
        <charset val="0"/>
      </rPr>
      <t>占地面积约</t>
    </r>
    <r>
      <rPr>
        <sz val="12"/>
        <rFont val="Times New Roman"/>
        <charset val="0"/>
      </rPr>
      <t>50</t>
    </r>
    <r>
      <rPr>
        <sz val="12"/>
        <rFont val="宋体"/>
        <charset val="0"/>
      </rPr>
      <t>亩，项目分三期建设，一期改建厂房</t>
    </r>
    <r>
      <rPr>
        <sz val="12"/>
        <rFont val="Times New Roman"/>
        <charset val="0"/>
      </rPr>
      <t>26000</t>
    </r>
    <r>
      <rPr>
        <sz val="12"/>
        <rFont val="宋体"/>
        <charset val="0"/>
      </rPr>
      <t>平方米，新建车铣复合中心等</t>
    </r>
    <r>
      <rPr>
        <sz val="12"/>
        <rFont val="Times New Roman"/>
        <charset val="0"/>
      </rPr>
      <t>2</t>
    </r>
    <r>
      <rPr>
        <sz val="12"/>
        <rFont val="宋体"/>
        <charset val="0"/>
      </rPr>
      <t>条生产线</t>
    </r>
    <r>
      <rPr>
        <sz val="12"/>
        <rFont val="Times New Roman"/>
        <charset val="0"/>
      </rPr>
      <t xml:space="preserve"> </t>
    </r>
    <r>
      <rPr>
        <sz val="12"/>
        <rFont val="宋体"/>
        <charset val="0"/>
      </rPr>
      <t>五轴加工中心，购置真空热处理炉等设备</t>
    </r>
    <r>
      <rPr>
        <sz val="12"/>
        <rFont val="Times New Roman"/>
        <charset val="0"/>
      </rPr>
      <t>2</t>
    </r>
    <r>
      <rPr>
        <sz val="12"/>
        <rFont val="宋体"/>
        <charset val="0"/>
      </rPr>
      <t>台套（组合流水线）；二期新建厂房、库房、研发中心等生产和科研用房面积</t>
    </r>
    <r>
      <rPr>
        <sz val="12"/>
        <rFont val="Times New Roman"/>
        <charset val="0"/>
      </rPr>
      <t>6800</t>
    </r>
    <r>
      <rPr>
        <sz val="12"/>
        <rFont val="宋体"/>
        <charset val="0"/>
      </rPr>
      <t>平方米，购置其他设备</t>
    </r>
    <r>
      <rPr>
        <sz val="12"/>
        <rFont val="Times New Roman"/>
        <charset val="0"/>
      </rPr>
      <t>12</t>
    </r>
    <r>
      <rPr>
        <sz val="12"/>
        <rFont val="宋体"/>
        <charset val="0"/>
      </rPr>
      <t>组合台套；三期新建厂房（大楼）面积约</t>
    </r>
    <r>
      <rPr>
        <sz val="12"/>
        <rFont val="Times New Roman"/>
        <charset val="0"/>
      </rPr>
      <t>3800</t>
    </r>
    <r>
      <rPr>
        <sz val="12"/>
        <rFont val="宋体"/>
        <charset val="0"/>
      </rPr>
      <t>平方米，购置设备</t>
    </r>
    <r>
      <rPr>
        <sz val="12"/>
        <rFont val="Times New Roman"/>
        <charset val="0"/>
      </rPr>
      <t>15</t>
    </r>
    <r>
      <rPr>
        <sz val="12"/>
        <rFont val="宋体"/>
        <charset val="0"/>
      </rPr>
      <t>组合台套。</t>
    </r>
  </si>
  <si>
    <t>完成厂房改建工程及部分生产设备购置安装等</t>
  </si>
  <si>
    <t>5月16日凯盛信息显示材料（黄山）有限公司国有土地使用权及房产附属物收储补偿方案已经县资规会研究通过，后续按程序进行收储。</t>
  </si>
  <si>
    <t>未完成</t>
  </si>
  <si>
    <t>拟入驻地块未完成收储</t>
  </si>
  <si>
    <t>天润通信线路连接器生产基地项目</t>
  </si>
  <si>
    <t>南京天润通信有限公司黄山分公司</t>
  </si>
  <si>
    <r>
      <rPr>
        <sz val="12"/>
        <rFont val="宋体"/>
        <charset val="0"/>
      </rPr>
      <t>项目总投资</t>
    </r>
    <r>
      <rPr>
        <sz val="12"/>
        <rFont val="Times New Roman"/>
        <charset val="0"/>
      </rPr>
      <t>1000</t>
    </r>
    <r>
      <rPr>
        <sz val="12"/>
        <rFont val="宋体"/>
        <charset val="0"/>
      </rPr>
      <t>万元，其中固定资产中设备购置、安装费、研发费</t>
    </r>
    <r>
      <rPr>
        <sz val="12"/>
        <rFont val="Times New Roman"/>
        <charset val="0"/>
      </rPr>
      <t>600</t>
    </r>
    <r>
      <rPr>
        <sz val="12"/>
        <rFont val="宋体"/>
        <charset val="0"/>
      </rPr>
      <t>万元，用于生产流动资金</t>
    </r>
    <r>
      <rPr>
        <sz val="12"/>
        <rFont val="Times New Roman"/>
        <charset val="0"/>
      </rPr>
      <t>400</t>
    </r>
    <r>
      <rPr>
        <sz val="12"/>
        <rFont val="宋体"/>
        <charset val="0"/>
      </rPr>
      <t>万元。资金来源</t>
    </r>
    <r>
      <rPr>
        <sz val="12"/>
        <rFont val="Times New Roman"/>
        <charset val="0"/>
      </rPr>
      <t xml:space="preserve">: </t>
    </r>
    <r>
      <rPr>
        <sz val="12"/>
        <rFont val="宋体"/>
        <charset val="0"/>
      </rPr>
      <t>自筹资金</t>
    </r>
    <r>
      <rPr>
        <sz val="12"/>
        <rFont val="Times New Roman"/>
        <charset val="0"/>
      </rPr>
      <t>1000</t>
    </r>
    <r>
      <rPr>
        <sz val="12"/>
        <rFont val="宋体"/>
        <charset val="0"/>
      </rPr>
      <t>万元。</t>
    </r>
  </si>
  <si>
    <t>储备</t>
  </si>
  <si>
    <r>
      <rPr>
        <sz val="12"/>
        <rFont val="Times New Roman"/>
        <charset val="0"/>
      </rPr>
      <t>PDCPD</t>
    </r>
    <r>
      <rPr>
        <sz val="12"/>
        <rFont val="宋体"/>
        <charset val="134"/>
      </rPr>
      <t>新材料制品及铝塑膜生产项目</t>
    </r>
  </si>
  <si>
    <t>江苏求实塑业有限公司</t>
  </si>
  <si>
    <r>
      <rPr>
        <sz val="12"/>
        <rFont val="宋体"/>
        <charset val="134"/>
      </rPr>
      <t>项目拟租用芯屏新材料产业园</t>
    </r>
    <r>
      <rPr>
        <sz val="12"/>
        <rFont val="Times New Roman"/>
        <charset val="0"/>
      </rPr>
      <t>5</t>
    </r>
    <r>
      <rPr>
        <sz val="12"/>
        <rFont val="宋体"/>
        <charset val="134"/>
      </rPr>
      <t>号钢构厂房</t>
    </r>
    <r>
      <rPr>
        <sz val="12"/>
        <rFont val="Times New Roman"/>
        <charset val="0"/>
      </rPr>
      <t>4500</t>
    </r>
    <r>
      <rPr>
        <sz val="12"/>
        <rFont val="宋体"/>
        <charset val="134"/>
      </rPr>
      <t>平方米，总投资</t>
    </r>
    <r>
      <rPr>
        <sz val="12"/>
        <rFont val="Times New Roman"/>
        <charset val="0"/>
      </rPr>
      <t>1.2</t>
    </r>
    <r>
      <rPr>
        <sz val="12"/>
        <rFont val="宋体"/>
        <charset val="134"/>
      </rPr>
      <t>亿元，固定资产投资</t>
    </r>
    <r>
      <rPr>
        <sz val="12"/>
        <rFont val="Times New Roman"/>
        <charset val="0"/>
      </rPr>
      <t>8000</t>
    </r>
    <r>
      <rPr>
        <sz val="12"/>
        <rFont val="宋体"/>
        <charset val="134"/>
      </rPr>
      <t>万元，主要生产</t>
    </r>
    <r>
      <rPr>
        <sz val="12"/>
        <rFont val="Times New Roman"/>
        <charset val="0"/>
      </rPr>
      <t>PDCPD</t>
    </r>
    <r>
      <rPr>
        <sz val="12"/>
        <rFont val="宋体"/>
        <charset val="134"/>
      </rPr>
      <t>新材料制品和车用电池铝塑膜，实现国产替代。</t>
    </r>
  </si>
  <si>
    <t>休宁经开区基础设施建设项目</t>
  </si>
  <si>
    <t>标准化厂房及研发孵化中心工程、园区道路工程、园区智慧平台项目、福寺河沿线生态综合保护项目及环境综合整治工程等。其中：（一）标准化厂房及研发孵化中心工程包括汽车零部件基地（原紫光机器人地块）厂房工程建筑面积约51000平方米、电子信息产业园（二期）研发孵化中心改造工程建筑面积约为6100平方米、芯屏新材料产业园（原睿基公司）厂房工程建筑面积约37700平方米、松悦生物地块新改建厂房工程建筑面积约50000.0平方米、电子信息产业园（汽车零部件基地）扩建工程建筑面积约4000平方米、厂房改建工程建筑面积约10000平方米；（二）园区道路工程包括龙跃东路（福寺路-东二路）、一号路（二号路-白岳路）、二号路（一号路-三号路）、三号路（二号路-白岳路）、百花路（白岳路-碧丛路）、碧丛路（百花路-金佛路）、金佛路（白岳路-碧丛路）、幸福路（白岳路-平岭路）、轮车路（福寺路-休宁中学段）、枫林大道（福寺路-黄山北路）、福寺路工程等，道路长度约5710米；（三）园区智慧平台项目包括智慧园区综合数据中心、智慧园区管理调度中心、安全环境监测平台、协同政务服务平台、创新产业服务平台、企业服务平台、公共应用服务平台、移动应用平台、智能化设备及云网资源等；（四）福寺河沿线生态综合保护项目包括：河道治理工程长约4千米、新建雨污水管网长约1200米、现状污水管网修复长约4000米、新建河道两侧缓冲带、对小型碣坝修复、新建滨水生态步道、现状道路白加黑改建修复；（五）环境综合整治工程包括新建给水管网、管网检测修复、损坏路灯修建、道路覆绿、破路修复等。</t>
  </si>
  <si>
    <t>政府投资</t>
  </si>
  <si>
    <t>绿色食品产业园基础设施建设项目完成总工程量95%；芯屏新材料产业园厂房工程完成总工程量70%；燕窝地块污水管网修复工程全长369米，已完成工程量80%；枫林大道、轮车路改造工程、科技路续建工程均已完工。</t>
  </si>
  <si>
    <t>26-1</t>
  </si>
  <si>
    <r>
      <rPr>
        <sz val="12"/>
        <rFont val="宋体"/>
        <charset val="134"/>
      </rPr>
      <t>休宁经开区电子信息产业园（绿色食品</t>
    </r>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3</t>
    </r>
    <r>
      <rPr>
        <sz val="12"/>
        <rFont val="宋体"/>
        <charset val="134"/>
      </rPr>
      <t>号地块）基础设施及道路管网工程</t>
    </r>
  </si>
  <si>
    <r>
      <rPr>
        <sz val="12"/>
        <rFont val="宋体"/>
        <charset val="134"/>
      </rPr>
      <t>总占地面积约</t>
    </r>
    <r>
      <rPr>
        <sz val="12"/>
        <rFont val="Times New Roman"/>
        <charset val="134"/>
      </rPr>
      <t>315</t>
    </r>
    <r>
      <rPr>
        <sz val="12"/>
        <rFont val="宋体"/>
        <charset val="134"/>
      </rPr>
      <t>亩，包含场地平整工程、道路工程、地块雨污水收集排放、挡土墙及边坡防护工程，其中：一号路全长</t>
    </r>
    <r>
      <rPr>
        <sz val="12"/>
        <rFont val="Times New Roman"/>
        <charset val="134"/>
      </rPr>
      <t>123.9</t>
    </r>
    <r>
      <rPr>
        <sz val="12"/>
        <rFont val="宋体"/>
        <charset val="134"/>
      </rPr>
      <t>米，路幅宽</t>
    </r>
    <r>
      <rPr>
        <sz val="12"/>
        <rFont val="Times New Roman"/>
        <charset val="134"/>
      </rPr>
      <t>12</t>
    </r>
    <r>
      <rPr>
        <sz val="12"/>
        <rFont val="宋体"/>
        <charset val="134"/>
      </rPr>
      <t>米；二号路全长</t>
    </r>
    <r>
      <rPr>
        <sz val="12"/>
        <rFont val="Times New Roman"/>
        <charset val="134"/>
      </rPr>
      <t>586.28</t>
    </r>
    <r>
      <rPr>
        <sz val="12"/>
        <rFont val="宋体"/>
        <charset val="134"/>
      </rPr>
      <t>米，路幅宽</t>
    </r>
    <r>
      <rPr>
        <sz val="12"/>
        <rFont val="Times New Roman"/>
        <charset val="134"/>
      </rPr>
      <t>7</t>
    </r>
    <r>
      <rPr>
        <sz val="12"/>
        <rFont val="宋体"/>
        <charset val="134"/>
      </rPr>
      <t>米；三号路全长</t>
    </r>
    <r>
      <rPr>
        <sz val="12"/>
        <rFont val="Times New Roman"/>
        <charset val="134"/>
      </rPr>
      <t>118.26</t>
    </r>
    <r>
      <rPr>
        <sz val="12"/>
        <rFont val="宋体"/>
        <charset val="134"/>
      </rPr>
      <t>米，路幅宽</t>
    </r>
    <r>
      <rPr>
        <sz val="12"/>
        <rFont val="Times New Roman"/>
        <charset val="134"/>
      </rPr>
      <t>18</t>
    </r>
    <r>
      <rPr>
        <sz val="12"/>
        <rFont val="宋体"/>
        <charset val="134"/>
      </rPr>
      <t>米；百花路全长</t>
    </r>
    <r>
      <rPr>
        <sz val="12"/>
        <rFont val="Times New Roman"/>
        <charset val="134"/>
      </rPr>
      <t>331.13</t>
    </r>
    <r>
      <rPr>
        <sz val="12"/>
        <rFont val="宋体"/>
        <charset val="134"/>
      </rPr>
      <t>米，路幅宽</t>
    </r>
    <r>
      <rPr>
        <sz val="12"/>
        <rFont val="Times New Roman"/>
        <charset val="134"/>
      </rPr>
      <t>15</t>
    </r>
    <r>
      <rPr>
        <sz val="12"/>
        <rFont val="宋体"/>
        <charset val="134"/>
      </rPr>
      <t>米；碧丛路全长</t>
    </r>
    <r>
      <rPr>
        <sz val="12"/>
        <rFont val="Times New Roman"/>
        <charset val="134"/>
      </rPr>
      <t>324.02</t>
    </r>
    <r>
      <rPr>
        <sz val="12"/>
        <rFont val="宋体"/>
        <charset val="134"/>
      </rPr>
      <t>米，路幅宽</t>
    </r>
    <r>
      <rPr>
        <sz val="12"/>
        <rFont val="Times New Roman"/>
        <charset val="134"/>
      </rPr>
      <t>18</t>
    </r>
    <r>
      <rPr>
        <sz val="12"/>
        <rFont val="宋体"/>
        <charset val="134"/>
      </rPr>
      <t>米；金佛路全长</t>
    </r>
    <r>
      <rPr>
        <sz val="12"/>
        <rFont val="Times New Roman"/>
        <charset val="134"/>
      </rPr>
      <t>331.13</t>
    </r>
    <r>
      <rPr>
        <sz val="12"/>
        <rFont val="宋体"/>
        <charset val="134"/>
      </rPr>
      <t>米，路幅宽</t>
    </r>
    <r>
      <rPr>
        <sz val="12"/>
        <rFont val="Times New Roman"/>
        <charset val="134"/>
      </rPr>
      <t>18</t>
    </r>
    <r>
      <rPr>
        <sz val="12"/>
        <rFont val="宋体"/>
        <charset val="134"/>
      </rPr>
      <t>米。</t>
    </r>
  </si>
  <si>
    <r>
      <rPr>
        <sz val="12"/>
        <rFont val="宋体"/>
        <charset val="0"/>
      </rPr>
      <t>2</t>
    </r>
    <r>
      <rPr>
        <sz val="12"/>
        <rFont val="宋体"/>
        <charset val="134"/>
      </rPr>
      <t>月底项目全部完工</t>
    </r>
  </si>
  <si>
    <r>
      <rPr>
        <sz val="12"/>
        <rFont val="宋体"/>
        <charset val="134"/>
      </rPr>
      <t>休宁经开区基础设施建设项目</t>
    </r>
    <r>
      <rPr>
        <sz val="12"/>
        <rFont val="Times New Roman"/>
        <charset val="134"/>
      </rPr>
      <t>-</t>
    </r>
    <r>
      <rPr>
        <sz val="12"/>
        <rFont val="宋体"/>
        <charset val="134"/>
      </rPr>
      <t>园区百花路、碧丛路等道路工程及基础设施工程</t>
    </r>
  </si>
  <si>
    <r>
      <rPr>
        <sz val="12"/>
        <rFont val="Times New Roman"/>
        <charset val="134"/>
      </rPr>
      <t>1</t>
    </r>
    <r>
      <rPr>
        <sz val="12"/>
        <rFont val="宋体"/>
        <charset val="134"/>
      </rPr>
      <t>、箱涵已全面完成。（完成量</t>
    </r>
    <r>
      <rPr>
        <sz val="12"/>
        <rFont val="Times New Roman"/>
        <charset val="134"/>
      </rPr>
      <t>100</t>
    </r>
    <r>
      <rPr>
        <sz val="12"/>
        <rFont val="宋体"/>
        <charset val="134"/>
      </rPr>
      <t>％）</t>
    </r>
    <r>
      <rPr>
        <sz val="12"/>
        <rFont val="Times New Roman"/>
        <charset val="134"/>
      </rPr>
      <t xml:space="preserve">
2</t>
    </r>
    <r>
      <rPr>
        <sz val="12"/>
        <rFont val="宋体"/>
        <charset val="134"/>
      </rPr>
      <t>、</t>
    </r>
    <r>
      <rPr>
        <sz val="12"/>
        <rFont val="Times New Roman"/>
        <charset val="134"/>
      </rPr>
      <t>k0+105</t>
    </r>
    <r>
      <rPr>
        <sz val="12"/>
        <rFont val="宋体"/>
        <charset val="134"/>
      </rPr>
      <t>至</t>
    </r>
    <r>
      <rPr>
        <sz val="12"/>
        <rFont val="Times New Roman"/>
        <charset val="134"/>
      </rPr>
      <t>k0+704</t>
    </r>
    <r>
      <rPr>
        <sz val="12"/>
        <rFont val="宋体"/>
        <charset val="134"/>
      </rPr>
      <t>段、</t>
    </r>
    <r>
      <rPr>
        <sz val="12"/>
        <rFont val="Times New Roman"/>
        <charset val="134"/>
      </rPr>
      <t>1</t>
    </r>
    <r>
      <rPr>
        <sz val="12"/>
        <rFont val="宋体"/>
        <charset val="134"/>
      </rPr>
      <t>号路南侧挡墙已全面完成。（完成设计图纸的</t>
    </r>
    <r>
      <rPr>
        <sz val="12"/>
        <rFont val="Times New Roman"/>
        <charset val="134"/>
      </rPr>
      <t>95</t>
    </r>
    <r>
      <rPr>
        <sz val="12"/>
        <rFont val="宋体"/>
        <charset val="134"/>
      </rPr>
      <t>％）</t>
    </r>
    <r>
      <rPr>
        <sz val="12"/>
        <rFont val="Times New Roman"/>
        <charset val="134"/>
      </rPr>
      <t xml:space="preserve">
3</t>
    </r>
    <r>
      <rPr>
        <sz val="12"/>
        <rFont val="宋体"/>
        <charset val="134"/>
      </rPr>
      <t>、金佛路第一遍沥青摊铺，人行道花岗岩铺贴已完成。</t>
    </r>
    <r>
      <rPr>
        <sz val="12"/>
        <rFont val="Times New Roman"/>
        <charset val="134"/>
      </rPr>
      <t xml:space="preserve">
4</t>
    </r>
    <r>
      <rPr>
        <sz val="12"/>
        <rFont val="宋体"/>
        <charset val="134"/>
      </rPr>
      <t>、碧丛路第一遍沥青摊铺已完成，人行道花岗岩铺贴正在施工。</t>
    </r>
    <r>
      <rPr>
        <sz val="12"/>
        <rFont val="Times New Roman"/>
        <charset val="134"/>
      </rPr>
      <t xml:space="preserve">
5</t>
    </r>
    <r>
      <rPr>
        <sz val="12"/>
        <rFont val="宋体"/>
        <charset val="134"/>
      </rPr>
      <t>、百花路第一遍沥青摊铺已完成。</t>
    </r>
    <r>
      <rPr>
        <sz val="12"/>
        <rFont val="Times New Roman"/>
        <charset val="134"/>
      </rPr>
      <t xml:space="preserve">
6</t>
    </r>
    <r>
      <rPr>
        <sz val="12"/>
        <rFont val="宋体"/>
        <charset val="134"/>
      </rPr>
      <t>、山体土石方开挖外运已基本完成。</t>
    </r>
    <r>
      <rPr>
        <sz val="12"/>
        <rFont val="Times New Roman"/>
        <charset val="134"/>
      </rPr>
      <t xml:space="preserve">
7</t>
    </r>
    <r>
      <rPr>
        <sz val="12"/>
        <rFont val="宋体"/>
        <charset val="134"/>
      </rPr>
      <t>、</t>
    </r>
    <r>
      <rPr>
        <sz val="12"/>
        <rFont val="Times New Roman"/>
        <charset val="134"/>
      </rPr>
      <t>1</t>
    </r>
    <r>
      <rPr>
        <sz val="12"/>
        <rFont val="宋体"/>
        <charset val="134"/>
      </rPr>
      <t>号路路基已基本完成，</t>
    </r>
    <r>
      <rPr>
        <sz val="12"/>
        <rFont val="Times New Roman"/>
        <charset val="134"/>
      </rPr>
      <t>2</t>
    </r>
    <r>
      <rPr>
        <sz val="12"/>
        <rFont val="宋体"/>
        <charset val="134"/>
      </rPr>
      <t>号路已基本贯通。</t>
    </r>
  </si>
  <si>
    <r>
      <rPr>
        <sz val="12"/>
        <rFont val="Times New Roman"/>
        <charset val="0"/>
      </rPr>
      <t>2</t>
    </r>
    <r>
      <rPr>
        <sz val="12"/>
        <rFont val="宋体"/>
        <charset val="134"/>
      </rPr>
      <t>月</t>
    </r>
  </si>
  <si>
    <r>
      <rPr>
        <sz val="12"/>
        <rFont val="Times New Roman"/>
        <charset val="0"/>
      </rPr>
      <t>2023</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2</t>
    </r>
    <r>
      <rPr>
        <sz val="12"/>
        <rFont val="宋体"/>
        <charset val="134"/>
      </rPr>
      <t>月</t>
    </r>
  </si>
  <si>
    <t>26-2</t>
  </si>
  <si>
    <r>
      <rPr>
        <sz val="12"/>
        <rFont val="宋体"/>
        <charset val="134"/>
      </rPr>
      <t>休宁经开区基础设施建设项目</t>
    </r>
    <r>
      <rPr>
        <sz val="12"/>
        <rFont val="Times New Roman"/>
        <charset val="134"/>
      </rPr>
      <t>--</t>
    </r>
    <r>
      <rPr>
        <sz val="12"/>
        <rFont val="宋体"/>
        <charset val="134"/>
      </rPr>
      <t>芯屏新材料产业园（原睿基公司）厂房工程</t>
    </r>
    <r>
      <rPr>
        <sz val="12"/>
        <rFont val="Times New Roman"/>
        <charset val="134"/>
      </rPr>
      <t>EPC</t>
    </r>
    <r>
      <rPr>
        <sz val="12"/>
        <rFont val="宋体"/>
        <charset val="134"/>
      </rPr>
      <t>（工程总承包）</t>
    </r>
  </si>
  <si>
    <r>
      <rPr>
        <sz val="12"/>
        <rFont val="宋体"/>
        <charset val="134"/>
      </rPr>
      <t>占地面积约</t>
    </r>
    <r>
      <rPr>
        <sz val="12"/>
        <rFont val="Times New Roman"/>
        <charset val="0"/>
      </rPr>
      <t>40</t>
    </r>
    <r>
      <rPr>
        <sz val="12"/>
        <rFont val="宋体"/>
        <charset val="134"/>
      </rPr>
      <t>亩，在原睿基公司厂区内拟新建</t>
    </r>
    <r>
      <rPr>
        <sz val="12"/>
        <rFont val="Times New Roman"/>
        <charset val="0"/>
      </rPr>
      <t>3</t>
    </r>
    <r>
      <rPr>
        <sz val="12"/>
        <rFont val="宋体"/>
        <charset val="134"/>
      </rPr>
      <t>幢标准化厂房约</t>
    </r>
    <r>
      <rPr>
        <sz val="12"/>
        <rFont val="Times New Roman"/>
        <charset val="0"/>
      </rPr>
      <t>2.9</t>
    </r>
    <r>
      <rPr>
        <sz val="12"/>
        <rFont val="宋体"/>
        <charset val="134"/>
      </rPr>
      <t>万平方米及配建道路、附属设施工程。</t>
    </r>
  </si>
  <si>
    <r>
      <rPr>
        <sz val="12"/>
        <rFont val="宋体"/>
        <charset val="0"/>
      </rPr>
      <t>11</t>
    </r>
    <r>
      <rPr>
        <sz val="12"/>
        <rFont val="宋体"/>
        <charset val="134"/>
      </rPr>
      <t>月底完成三栋厂房主体和附属设施建设</t>
    </r>
  </si>
  <si>
    <r>
      <rPr>
        <sz val="12"/>
        <rFont val="宋体"/>
        <charset val="0"/>
      </rPr>
      <t>休宁经开区基础设施建设项目</t>
    </r>
    <r>
      <rPr>
        <sz val="12"/>
        <rFont val="Times New Roman"/>
        <charset val="0"/>
      </rPr>
      <t>--</t>
    </r>
    <r>
      <rPr>
        <sz val="12"/>
        <rFont val="宋体"/>
        <charset val="0"/>
      </rPr>
      <t>芯屏新材料产业园（原睿基公司）厂房工程</t>
    </r>
    <r>
      <rPr>
        <sz val="12"/>
        <rFont val="Times New Roman"/>
        <charset val="0"/>
      </rPr>
      <t>EPC</t>
    </r>
    <r>
      <rPr>
        <sz val="12"/>
        <rFont val="宋体"/>
        <charset val="0"/>
      </rPr>
      <t>（工程总承包）</t>
    </r>
  </si>
  <si>
    <r>
      <rPr>
        <sz val="12"/>
        <rFont val="Times New Roman"/>
        <charset val="0"/>
      </rPr>
      <t>6#</t>
    </r>
    <r>
      <rPr>
        <sz val="12"/>
        <rFont val="宋体"/>
        <charset val="0"/>
      </rPr>
      <t>厂房屋顶斜梁砼浇筑完成，等砼强度达到要求后，进行钢结构安装；</t>
    </r>
    <r>
      <rPr>
        <sz val="12"/>
        <rFont val="Times New Roman"/>
        <charset val="0"/>
      </rPr>
      <t>7#</t>
    </r>
    <r>
      <rPr>
        <sz val="12"/>
        <rFont val="宋体"/>
        <charset val="0"/>
      </rPr>
      <t>厂房出房面结构已完成，目前一层墙体砌筑及二次结构砼浇筑；</t>
    </r>
    <r>
      <rPr>
        <sz val="12"/>
        <rFont val="Times New Roman"/>
        <charset val="0"/>
      </rPr>
      <t>8#</t>
    </r>
    <r>
      <rPr>
        <sz val="12"/>
        <rFont val="宋体"/>
        <charset val="0"/>
      </rPr>
      <t>厂房一层顶</t>
    </r>
    <r>
      <rPr>
        <sz val="12"/>
        <rFont val="Times New Roman"/>
        <charset val="0"/>
      </rPr>
      <t>6</t>
    </r>
    <r>
      <rPr>
        <sz val="12"/>
        <rFont val="宋体"/>
        <charset val="0"/>
      </rPr>
      <t>一</t>
    </r>
    <r>
      <rPr>
        <sz val="12"/>
        <rFont val="Times New Roman"/>
        <charset val="0"/>
      </rPr>
      <t>10</t>
    </r>
    <r>
      <rPr>
        <sz val="12"/>
        <rFont val="宋体"/>
        <charset val="0"/>
      </rPr>
      <t>梁板砼巴浇筑完成，</t>
    </r>
    <r>
      <rPr>
        <sz val="12"/>
        <rFont val="Times New Roman"/>
        <charset val="0"/>
      </rPr>
      <t>1</t>
    </r>
    <r>
      <rPr>
        <sz val="12"/>
        <rFont val="宋体"/>
        <charset val="0"/>
      </rPr>
      <t>一</t>
    </r>
    <r>
      <rPr>
        <sz val="12"/>
        <rFont val="Times New Roman"/>
        <charset val="0"/>
      </rPr>
      <t>5</t>
    </r>
    <r>
      <rPr>
        <sz val="12"/>
        <rFont val="宋体"/>
        <charset val="0"/>
      </rPr>
      <t>轴一层顶模板搭设及钢筋绑扎中。</t>
    </r>
  </si>
  <si>
    <r>
      <rPr>
        <sz val="12"/>
        <rFont val="Times New Roman"/>
        <charset val="0"/>
      </rPr>
      <t>11</t>
    </r>
    <r>
      <rPr>
        <sz val="12"/>
        <rFont val="宋体"/>
        <charset val="134"/>
      </rPr>
      <t>月</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</si>
  <si>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</si>
  <si>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26-3</t>
  </si>
  <si>
    <r>
      <rPr>
        <sz val="12"/>
        <rFont val="宋体"/>
        <charset val="134"/>
      </rPr>
      <t>休宁经开区基础设施建设项目</t>
    </r>
    <r>
      <rPr>
        <sz val="12"/>
        <rFont val="Times New Roman"/>
        <charset val="0"/>
      </rPr>
      <t>-</t>
    </r>
    <r>
      <rPr>
        <sz val="12"/>
        <rFont val="宋体"/>
        <charset val="134"/>
      </rPr>
      <t>园区轮车路</t>
    </r>
    <r>
      <rPr>
        <sz val="12"/>
        <rFont val="Times New Roman"/>
        <charset val="0"/>
      </rPr>
      <t>(</t>
    </r>
    <r>
      <rPr>
        <sz val="12"/>
        <rFont val="宋体"/>
        <charset val="134"/>
      </rPr>
      <t>福寺路</t>
    </r>
    <r>
      <rPr>
        <sz val="12"/>
        <rFont val="Times New Roman"/>
        <charset val="0"/>
      </rPr>
      <t>-</t>
    </r>
    <r>
      <rPr>
        <sz val="12"/>
        <rFont val="宋体"/>
        <charset val="134"/>
      </rPr>
      <t>休宁中学段</t>
    </r>
    <r>
      <rPr>
        <sz val="12"/>
        <rFont val="Times New Roman"/>
        <charset val="0"/>
      </rPr>
      <t>)</t>
    </r>
    <r>
      <rPr>
        <sz val="12"/>
        <rFont val="宋体"/>
        <charset val="134"/>
      </rPr>
      <t>提升改造工程</t>
    </r>
  </si>
  <si>
    <r>
      <rPr>
        <sz val="12"/>
        <rFont val="宋体"/>
        <charset val="0"/>
      </rPr>
      <t>西起福寺路，东至休宁中学，全长</t>
    </r>
    <r>
      <rPr>
        <sz val="12"/>
        <rFont val="Times New Roman"/>
        <charset val="0"/>
      </rPr>
      <t>433.884</t>
    </r>
    <r>
      <rPr>
        <sz val="12"/>
        <rFont val="宋体"/>
        <charset val="0"/>
      </rPr>
      <t>米，道路红线宽</t>
    </r>
    <r>
      <rPr>
        <sz val="12"/>
        <rFont val="Times New Roman"/>
        <charset val="0"/>
      </rPr>
      <t>13</t>
    </r>
    <r>
      <rPr>
        <sz val="12"/>
        <rFont val="宋体"/>
        <charset val="0"/>
      </rPr>
      <t>米，设计时速</t>
    </r>
    <r>
      <rPr>
        <sz val="12"/>
        <rFont val="Times New Roman"/>
        <charset val="0"/>
      </rPr>
      <t>30</t>
    </r>
    <r>
      <rPr>
        <sz val="12"/>
        <rFont val="宋体"/>
        <charset val="0"/>
      </rPr>
      <t>千米每小时，城市支路，沥青混凝土路面。</t>
    </r>
  </si>
  <si>
    <t>竣工</t>
  </si>
  <si>
    <t>休宁经开区基础设施建设项目—轮车路（福寺路—休宁中学桥）段道路改造工程</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</si>
  <si>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3</t>
    </r>
    <r>
      <rPr>
        <sz val="12"/>
        <rFont val="宋体"/>
        <charset val="134"/>
      </rPr>
      <t>月</t>
    </r>
  </si>
  <si>
    <t>26-4</t>
  </si>
  <si>
    <r>
      <rPr>
        <sz val="12"/>
        <rFont val="宋体"/>
        <charset val="134"/>
      </rPr>
      <t>休宁经开区基础设施建设项目</t>
    </r>
    <r>
      <rPr>
        <sz val="12"/>
        <rFont val="Times New Roman"/>
        <charset val="134"/>
      </rPr>
      <t>-</t>
    </r>
    <r>
      <rPr>
        <sz val="12"/>
        <rFont val="宋体"/>
        <charset val="134"/>
      </rPr>
      <t>燕窝园区配套设施建设</t>
    </r>
  </si>
  <si>
    <r>
      <rPr>
        <sz val="12"/>
        <rFont val="宋体"/>
        <charset val="134"/>
      </rPr>
      <t>新建雨污水管网约</t>
    </r>
    <r>
      <rPr>
        <sz val="12"/>
        <rFont val="Times New Roman"/>
        <charset val="0"/>
      </rPr>
      <t>1500</t>
    </r>
    <r>
      <rPr>
        <sz val="12"/>
        <rFont val="宋体"/>
        <charset val="134"/>
      </rPr>
      <t>米，挡土墙工程约</t>
    </r>
    <r>
      <rPr>
        <sz val="12"/>
        <rFont val="Times New Roman"/>
        <charset val="0"/>
      </rPr>
      <t>300</t>
    </r>
    <r>
      <rPr>
        <sz val="12"/>
        <rFont val="宋体"/>
        <charset val="134"/>
      </rPr>
      <t>米，供水工程约</t>
    </r>
    <r>
      <rPr>
        <sz val="12"/>
        <rFont val="Times New Roman"/>
        <charset val="0"/>
      </rPr>
      <t>3000</t>
    </r>
    <r>
      <rPr>
        <sz val="12"/>
        <rFont val="宋体"/>
        <charset val="134"/>
      </rPr>
      <t>米。</t>
    </r>
  </si>
  <si>
    <t>燕窝地块污水管网修复工程全长369米，已完成工程量80%。</t>
  </si>
  <si>
    <r>
      <rPr>
        <sz val="12"/>
        <rFont val="宋体"/>
        <charset val="134"/>
      </rPr>
      <t>因涉及征地问题（约</t>
    </r>
    <r>
      <rPr>
        <sz val="12"/>
        <rFont val="Times New Roman"/>
        <charset val="134"/>
      </rPr>
      <t>6</t>
    </r>
    <r>
      <rPr>
        <sz val="12"/>
        <rFont val="宋体"/>
        <charset val="134"/>
      </rPr>
      <t>亩），征地资金约</t>
    </r>
    <r>
      <rPr>
        <sz val="12"/>
        <rFont val="Times New Roman"/>
        <charset val="134"/>
      </rPr>
      <t>30</t>
    </r>
    <r>
      <rPr>
        <sz val="12"/>
        <rFont val="宋体"/>
        <charset val="134"/>
      </rPr>
      <t>万元，征地部门：海阳镇；征地资金由县城投集团及时落实；污水管网修复工程目前暂未施工</t>
    </r>
  </si>
  <si>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</si>
  <si>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26-5</t>
  </si>
  <si>
    <r>
      <rPr>
        <sz val="12"/>
        <rFont val="宋体"/>
        <charset val="134"/>
      </rPr>
      <t>休宁经开区基础设施建设项目</t>
    </r>
    <r>
      <rPr>
        <sz val="12"/>
        <rFont val="Times New Roman"/>
        <charset val="134"/>
      </rPr>
      <t>——</t>
    </r>
    <r>
      <rPr>
        <sz val="12"/>
        <rFont val="宋体"/>
        <charset val="134"/>
      </rPr>
      <t>枫林大道（福寺路</t>
    </r>
    <r>
      <rPr>
        <sz val="12"/>
        <rFont val="Times New Roman"/>
        <charset val="134"/>
      </rPr>
      <t>--</t>
    </r>
    <r>
      <rPr>
        <sz val="12"/>
        <rFont val="宋体"/>
        <charset val="134"/>
      </rPr>
      <t>黄山北路）提升改造工程</t>
    </r>
  </si>
  <si>
    <r>
      <rPr>
        <sz val="12"/>
        <rFont val="宋体"/>
        <charset val="134"/>
      </rPr>
      <t>提升改造长约</t>
    </r>
    <r>
      <rPr>
        <sz val="12"/>
        <rFont val="Times New Roman"/>
        <charset val="0"/>
      </rPr>
      <t>1.3</t>
    </r>
    <r>
      <rPr>
        <sz val="12"/>
        <rFont val="宋体"/>
        <charset val="134"/>
      </rPr>
      <t>千米、宽</t>
    </r>
    <r>
      <rPr>
        <sz val="12"/>
        <rFont val="Times New Roman"/>
        <charset val="0"/>
      </rPr>
      <t>32</t>
    </r>
    <r>
      <rPr>
        <sz val="12"/>
        <rFont val="宋体"/>
        <charset val="134"/>
      </rPr>
      <t>米道路，路面为白改黑，含人行道及配套管网等工程改造。</t>
    </r>
  </si>
  <si>
    <t>休宁经开区基础设施建设项目——枫林大道（福寺路--黄山北路）提升改造工程</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</si>
  <si>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</si>
  <si>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26-6</t>
  </si>
  <si>
    <r>
      <rPr>
        <sz val="12"/>
        <rFont val="宋体"/>
        <charset val="134"/>
      </rPr>
      <t>休宁经开区基础设施建设项目</t>
    </r>
    <r>
      <rPr>
        <sz val="12"/>
        <rFont val="Times New Roman"/>
        <charset val="0"/>
      </rPr>
      <t>-</t>
    </r>
    <r>
      <rPr>
        <sz val="12"/>
        <rFont val="宋体"/>
        <charset val="134"/>
      </rPr>
      <t>福寺河经开区段综合治理工程</t>
    </r>
  </si>
  <si>
    <t>福寺河4000米河道清淤整治、沿线污水管网、排污口等检查修复、铺设雨污水管网4000米，河道两侧增绿扩绿100亩，边坡治理及挡墙建设3千米、小型碣坝4座、生态步道4000米，现状水泥路面提升修复300米等。</t>
  </si>
  <si>
    <t>已完成福寺河清淤工作。已修复沿线部分污水管网，其他因暂时不具备施工条件方案未设计，待条件成熟实施。</t>
  </si>
  <si>
    <r>
      <rPr>
        <sz val="12"/>
        <rFont val="宋体"/>
        <charset val="134"/>
      </rPr>
      <t>建设资金到账不及时，该项目建设资金为基础设施一期专项债，专项债审批通过额度</t>
    </r>
    <r>
      <rPr>
        <sz val="12"/>
        <rFont val="Times New Roman"/>
        <charset val="134"/>
      </rPr>
      <t>31000</t>
    </r>
    <r>
      <rPr>
        <sz val="12"/>
        <rFont val="宋体"/>
        <charset val="134"/>
      </rPr>
      <t>万元，目前只发行</t>
    </r>
    <r>
      <rPr>
        <sz val="12"/>
        <rFont val="Times New Roman"/>
        <charset val="134"/>
      </rPr>
      <t>8000</t>
    </r>
    <r>
      <rPr>
        <sz val="12"/>
        <rFont val="宋体"/>
        <charset val="134"/>
      </rPr>
      <t>万元</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</si>
  <si>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</si>
  <si>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26-7</t>
  </si>
  <si>
    <r>
      <rPr>
        <sz val="12"/>
        <rFont val="宋体"/>
        <charset val="134"/>
      </rPr>
      <t>休宁经开区基础设施建设项目</t>
    </r>
    <r>
      <rPr>
        <sz val="12"/>
        <rFont val="Times New Roman"/>
        <charset val="0"/>
      </rPr>
      <t>-</t>
    </r>
    <r>
      <rPr>
        <sz val="12"/>
        <rFont val="宋体"/>
        <charset val="134"/>
      </rPr>
      <t>汽车零部件基地（孵化器</t>
    </r>
    <r>
      <rPr>
        <sz val="12"/>
        <rFont val="Times New Roman"/>
        <charset val="0"/>
      </rPr>
      <t>B</t>
    </r>
    <r>
      <rPr>
        <sz val="12"/>
        <rFont val="宋体"/>
        <charset val="134"/>
      </rPr>
      <t>区）新建厂房工程</t>
    </r>
  </si>
  <si>
    <r>
      <rPr>
        <sz val="12"/>
        <rFont val="宋体"/>
        <charset val="134"/>
      </rPr>
      <t>在孵化器</t>
    </r>
    <r>
      <rPr>
        <sz val="12"/>
        <rFont val="Times New Roman"/>
        <charset val="0"/>
      </rPr>
      <t>B</t>
    </r>
    <r>
      <rPr>
        <sz val="12"/>
        <rFont val="宋体"/>
        <charset val="134"/>
      </rPr>
      <t>区内拟新建</t>
    </r>
    <r>
      <rPr>
        <sz val="12"/>
        <rFont val="Times New Roman"/>
        <charset val="0"/>
      </rPr>
      <t>3</t>
    </r>
    <r>
      <rPr>
        <sz val="12"/>
        <rFont val="宋体"/>
        <charset val="134"/>
      </rPr>
      <t>幢厂房约</t>
    </r>
    <r>
      <rPr>
        <sz val="12"/>
        <rFont val="Times New Roman"/>
        <charset val="0"/>
      </rPr>
      <t>2.2</t>
    </r>
    <r>
      <rPr>
        <sz val="12"/>
        <rFont val="宋体"/>
        <charset val="134"/>
      </rPr>
      <t>万平方米及</t>
    </r>
    <r>
      <rPr>
        <sz val="12"/>
        <rFont val="Times New Roman"/>
        <charset val="0"/>
      </rPr>
      <t>1</t>
    </r>
    <r>
      <rPr>
        <sz val="12"/>
        <rFont val="宋体"/>
        <charset val="134"/>
      </rPr>
      <t>座配电房</t>
    </r>
    <r>
      <rPr>
        <sz val="12"/>
        <rFont val="Times New Roman"/>
        <charset val="0"/>
      </rPr>
      <t>240</t>
    </r>
    <r>
      <rPr>
        <sz val="12"/>
        <rFont val="宋体"/>
        <charset val="134"/>
      </rPr>
      <t>平方米。</t>
    </r>
  </si>
  <si>
    <r>
      <rPr>
        <sz val="12"/>
        <rFont val="宋体"/>
        <charset val="134"/>
      </rPr>
      <t>完成</t>
    </r>
    <r>
      <rPr>
        <sz val="12"/>
        <rFont val="宋体"/>
        <charset val="0"/>
      </rPr>
      <t>2</t>
    </r>
    <r>
      <rPr>
        <sz val="12"/>
        <rFont val="宋体"/>
        <charset val="134"/>
      </rPr>
      <t>栋厂房桩基础及地基施工</t>
    </r>
  </si>
  <si>
    <t>初步设计方案基本完成，待专家评审后上县规委会研定。</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</si>
  <si>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</si>
  <si>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26-8</t>
  </si>
  <si>
    <t>休宁经济开发区智慧园区</t>
  </si>
  <si>
    <r>
      <rPr>
        <sz val="12"/>
        <rFont val="宋体"/>
        <charset val="134"/>
      </rPr>
      <t>建立完善的开发区企业档案管理系统、安全生产监管系统、环保监控预警系统、非公党建管理系统，实现对开发区</t>
    </r>
    <r>
      <rPr>
        <sz val="12"/>
        <rFont val="Times New Roman"/>
        <charset val="0"/>
      </rPr>
      <t>“</t>
    </r>
    <r>
      <rPr>
        <sz val="12"/>
        <rFont val="宋体"/>
        <charset val="134"/>
      </rPr>
      <t>企业、安全生产、环境保护、非公党建</t>
    </r>
    <r>
      <rPr>
        <sz val="12"/>
        <rFont val="Times New Roman"/>
        <charset val="0"/>
      </rPr>
      <t>”</t>
    </r>
    <r>
      <rPr>
        <sz val="12"/>
        <rFont val="宋体"/>
        <charset val="134"/>
      </rPr>
      <t>四个维度进行智能化服务管理，全程掌握全生命周期的发展状态、利用大数据进行科学分析、管理决策。</t>
    </r>
  </si>
  <si>
    <t>因资金原因暂无法上网公开招标。</t>
  </si>
  <si>
    <t>26-9</t>
  </si>
  <si>
    <t>休宁经开区燕窝园区地块平整项目</t>
  </si>
  <si>
    <r>
      <rPr>
        <sz val="12"/>
        <rFont val="宋体"/>
        <charset val="134"/>
      </rPr>
      <t>平整项目地块约</t>
    </r>
    <r>
      <rPr>
        <sz val="12"/>
        <rFont val="Times New Roman"/>
        <charset val="0"/>
      </rPr>
      <t>416</t>
    </r>
    <r>
      <rPr>
        <sz val="12"/>
        <rFont val="宋体"/>
        <charset val="134"/>
      </rPr>
      <t>亩，分别对创业园南侧</t>
    </r>
    <r>
      <rPr>
        <sz val="12"/>
        <rFont val="Times New Roman"/>
        <charset val="0"/>
      </rPr>
      <t>30</t>
    </r>
    <r>
      <rPr>
        <sz val="12"/>
        <rFont val="宋体"/>
        <charset val="134"/>
      </rPr>
      <t>亩、京阪北侧</t>
    </r>
    <r>
      <rPr>
        <sz val="12"/>
        <rFont val="Times New Roman"/>
        <charset val="0"/>
      </rPr>
      <t>57</t>
    </r>
    <r>
      <rPr>
        <sz val="12"/>
        <rFont val="宋体"/>
        <charset val="134"/>
      </rPr>
      <t>亩、徽源电力南侧</t>
    </r>
    <r>
      <rPr>
        <sz val="12"/>
        <rFont val="Times New Roman"/>
        <charset val="0"/>
      </rPr>
      <t>129</t>
    </r>
    <r>
      <rPr>
        <sz val="12"/>
        <rFont val="宋体"/>
        <charset val="134"/>
      </rPr>
      <t>亩、科技路北侧</t>
    </r>
    <r>
      <rPr>
        <sz val="12"/>
        <rFont val="Times New Roman"/>
        <charset val="0"/>
      </rPr>
      <t>90</t>
    </r>
    <r>
      <rPr>
        <sz val="12"/>
        <rFont val="宋体"/>
        <charset val="134"/>
      </rPr>
      <t>亩、百花路北侧暨碧丛路西侧</t>
    </r>
    <r>
      <rPr>
        <sz val="12"/>
        <rFont val="Times New Roman"/>
        <charset val="0"/>
      </rPr>
      <t>87</t>
    </r>
    <r>
      <rPr>
        <sz val="12"/>
        <rFont val="宋体"/>
        <charset val="134"/>
      </rPr>
      <t>亩、幸福路</t>
    </r>
    <r>
      <rPr>
        <sz val="12"/>
        <rFont val="Times New Roman"/>
        <charset val="0"/>
      </rPr>
      <t>23</t>
    </r>
    <r>
      <rPr>
        <sz val="12"/>
        <rFont val="宋体"/>
        <charset val="134"/>
      </rPr>
      <t>亩共</t>
    </r>
    <r>
      <rPr>
        <sz val="12"/>
        <rFont val="Times New Roman"/>
        <charset val="0"/>
      </rPr>
      <t>7</t>
    </r>
    <r>
      <rPr>
        <sz val="12"/>
        <rFont val="宋体"/>
        <charset val="134"/>
      </rPr>
      <t>个地块场地平整。</t>
    </r>
  </si>
  <si>
    <r>
      <rPr>
        <sz val="12"/>
        <rFont val="宋体"/>
        <charset val="134"/>
      </rPr>
      <t>完成全部平整内容</t>
    </r>
    <r>
      <rPr>
        <sz val="12"/>
        <rFont val="宋体"/>
        <charset val="0"/>
      </rPr>
      <t>60%</t>
    </r>
  </si>
  <si>
    <t>属地乡镇摸底</t>
  </si>
  <si>
    <t>招标程序已结束，待征地纠纷解决后进场施工。</t>
  </si>
  <si>
    <r>
      <rPr>
        <sz val="12"/>
        <rFont val="Times New Roman"/>
        <charset val="134"/>
      </rPr>
      <t>1</t>
    </r>
    <r>
      <rPr>
        <sz val="12"/>
        <rFont val="宋体"/>
        <charset val="134"/>
      </rPr>
      <t>、</t>
    </r>
    <r>
      <rPr>
        <sz val="12"/>
        <rFont val="Times New Roman"/>
        <charset val="134"/>
      </rPr>
      <t>19</t>
    </r>
    <r>
      <rPr>
        <sz val="12"/>
        <rFont val="宋体"/>
        <charset val="134"/>
      </rPr>
      <t>棺坟未迁移，征地遗留部分纠纷，征地部门：海阳镇；</t>
    </r>
    <r>
      <rPr>
        <sz val="12"/>
        <rFont val="Times New Roman"/>
        <charset val="134"/>
      </rPr>
      <t xml:space="preserve">
2</t>
    </r>
    <r>
      <rPr>
        <sz val="12"/>
        <rFont val="宋体"/>
        <charset val="134"/>
      </rPr>
      <t>、土地指标未下达，涉及部门：县资规局</t>
    </r>
  </si>
  <si>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</si>
  <si>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黄山市休宁县经开区智慧材料产业园基础设施提升工程项目</t>
  </si>
  <si>
    <r>
      <rPr>
        <sz val="12"/>
        <rFont val="Times New Roman"/>
        <charset val="0"/>
      </rPr>
      <t>1</t>
    </r>
    <r>
      <rPr>
        <sz val="12"/>
        <rFont val="宋体"/>
        <charset val="0"/>
      </rPr>
      <t>、产业园基础设施工程</t>
    </r>
    <r>
      <rPr>
        <sz val="12"/>
        <rFont val="Times New Roman"/>
        <charset val="0"/>
      </rPr>
      <t xml:space="preserve"> </t>
    </r>
    <r>
      <rPr>
        <sz val="12"/>
        <rFont val="宋体"/>
        <charset val="0"/>
      </rPr>
      <t>（</t>
    </r>
    <r>
      <rPr>
        <sz val="12"/>
        <rFont val="Times New Roman"/>
        <charset val="0"/>
      </rPr>
      <t>1</t>
    </r>
    <r>
      <rPr>
        <sz val="12"/>
        <rFont val="宋体"/>
        <charset val="0"/>
      </rPr>
      <t>）芯屏新材料产业园基础设施二期工程</t>
    </r>
    <r>
      <rPr>
        <sz val="12"/>
        <rFont val="Times New Roman"/>
        <charset val="0"/>
      </rPr>
      <t xml:space="preserve"> </t>
    </r>
    <r>
      <rPr>
        <sz val="12"/>
        <rFont val="宋体"/>
        <charset val="0"/>
      </rPr>
      <t>本工程占地面积</t>
    </r>
    <r>
      <rPr>
        <sz val="12"/>
        <rFont val="Times New Roman"/>
        <charset val="0"/>
      </rPr>
      <t>70</t>
    </r>
    <r>
      <rPr>
        <sz val="12"/>
        <rFont val="宋体"/>
        <charset val="0"/>
      </rPr>
      <t>亩，总建筑面积</t>
    </r>
    <r>
      <rPr>
        <sz val="12"/>
        <rFont val="Times New Roman"/>
        <charset val="0"/>
      </rPr>
      <t>59200</t>
    </r>
    <r>
      <rPr>
        <sz val="12"/>
        <rFont val="宋体"/>
        <charset val="0"/>
      </rPr>
      <t>平方米，包括标准化厂房、仓储物流区、科技研发中心及配套服务用房等，配套建设周转及装卸场地、停车场工程、场地平整工程等室外工程。（</t>
    </r>
    <r>
      <rPr>
        <sz val="12"/>
        <rFont val="Times New Roman"/>
        <charset val="0"/>
      </rPr>
      <t>2</t>
    </r>
    <r>
      <rPr>
        <sz val="12"/>
        <rFont val="宋体"/>
        <charset val="0"/>
      </rPr>
      <t>）绿色材料产业园基础设施工程</t>
    </r>
    <r>
      <rPr>
        <sz val="12"/>
        <rFont val="Times New Roman"/>
        <charset val="0"/>
      </rPr>
      <t xml:space="preserve"> </t>
    </r>
    <r>
      <rPr>
        <sz val="12"/>
        <rFont val="宋体"/>
        <charset val="0"/>
      </rPr>
      <t>本工程占地面积</t>
    </r>
    <r>
      <rPr>
        <sz val="12"/>
        <rFont val="Times New Roman"/>
        <charset val="0"/>
      </rPr>
      <t>112</t>
    </r>
    <r>
      <rPr>
        <sz val="12"/>
        <rFont val="宋体"/>
        <charset val="0"/>
      </rPr>
      <t>亩，总建筑面积</t>
    </r>
    <r>
      <rPr>
        <sz val="12"/>
        <rFont val="Times New Roman"/>
        <charset val="0"/>
      </rPr>
      <t>14000</t>
    </r>
    <r>
      <rPr>
        <sz val="12"/>
        <rFont val="宋体"/>
        <charset val="0"/>
      </rPr>
      <t>平方米，包括定制厂房、标准化厂房及配套用房等，配套建设生态停车场、周转及装卸场地、场地平整工程等室外工程。（</t>
    </r>
    <r>
      <rPr>
        <sz val="12"/>
        <rFont val="Times New Roman"/>
        <charset val="0"/>
      </rPr>
      <t>3</t>
    </r>
    <r>
      <rPr>
        <sz val="12"/>
        <rFont val="宋体"/>
        <charset val="0"/>
      </rPr>
      <t>）电子信息产业园基础设施三期工程①孵化器</t>
    </r>
    <r>
      <rPr>
        <sz val="12"/>
        <rFont val="Times New Roman"/>
        <charset val="0"/>
      </rPr>
      <t>A</t>
    </r>
    <r>
      <rPr>
        <sz val="12"/>
        <rFont val="宋体"/>
        <charset val="0"/>
      </rPr>
      <t>区职工活动中心建设工程</t>
    </r>
    <r>
      <rPr>
        <sz val="12"/>
        <rFont val="Times New Roman"/>
        <charset val="0"/>
      </rPr>
      <t xml:space="preserve"> </t>
    </r>
    <r>
      <rPr>
        <sz val="12"/>
        <rFont val="宋体"/>
        <charset val="0"/>
      </rPr>
      <t>本工程占地面积</t>
    </r>
    <r>
      <rPr>
        <sz val="12"/>
        <rFont val="Times New Roman"/>
        <charset val="0"/>
      </rPr>
      <t>7.96</t>
    </r>
    <r>
      <rPr>
        <sz val="12"/>
        <rFont val="宋体"/>
        <charset val="0"/>
      </rPr>
      <t>亩，总建筑面积</t>
    </r>
    <r>
      <rPr>
        <sz val="12"/>
        <rFont val="Times New Roman"/>
        <charset val="0"/>
      </rPr>
      <t>13500</t>
    </r>
    <r>
      <rPr>
        <sz val="12"/>
        <rFont val="宋体"/>
        <charset val="0"/>
      </rPr>
      <t>平方米，包括厂房和职工活动中心等，配套建设室外工程。②孵化器</t>
    </r>
    <r>
      <rPr>
        <sz val="12"/>
        <rFont val="Times New Roman"/>
        <charset val="0"/>
      </rPr>
      <t>B</t>
    </r>
    <r>
      <rPr>
        <sz val="12"/>
        <rFont val="宋体"/>
        <charset val="0"/>
      </rPr>
      <t>区人才公寓新建工程</t>
    </r>
    <r>
      <rPr>
        <sz val="12"/>
        <rFont val="Times New Roman"/>
        <charset val="0"/>
      </rPr>
      <t xml:space="preserve"> </t>
    </r>
    <r>
      <rPr>
        <sz val="12"/>
        <rFont val="宋体"/>
        <charset val="0"/>
      </rPr>
      <t>本工程占地面积</t>
    </r>
    <r>
      <rPr>
        <sz val="12"/>
        <rFont val="Times New Roman"/>
        <charset val="0"/>
      </rPr>
      <t>10.04</t>
    </r>
    <r>
      <rPr>
        <sz val="12"/>
        <rFont val="宋体"/>
        <charset val="0"/>
      </rPr>
      <t>亩，建筑面积</t>
    </r>
    <r>
      <rPr>
        <sz val="12"/>
        <rFont val="Times New Roman"/>
        <charset val="0"/>
      </rPr>
      <t>10710.10</t>
    </r>
    <r>
      <rPr>
        <sz val="12"/>
        <rFont val="宋体"/>
        <charset val="0"/>
      </rPr>
      <t>平方米，配套建设室外工程、河系治理工程及生态步道等。③孵化器</t>
    </r>
    <r>
      <rPr>
        <sz val="12"/>
        <rFont val="Times New Roman"/>
        <charset val="0"/>
      </rPr>
      <t>D</t>
    </r>
    <r>
      <rPr>
        <sz val="12"/>
        <rFont val="宋体"/>
        <charset val="0"/>
      </rPr>
      <t>区基础设施提升工程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亩，包括标准化厂房新建工程</t>
    </r>
    <r>
      <rPr>
        <sz val="12"/>
        <rFont val="Times New Roman"/>
        <charset val="0"/>
      </rPr>
      <t>36000</t>
    </r>
    <r>
      <rPr>
        <sz val="12"/>
        <rFont val="宋体"/>
        <charset val="0"/>
      </rPr>
      <t>平方米、标准化厂房改造工程</t>
    </r>
    <r>
      <rPr>
        <sz val="12"/>
        <rFont val="Times New Roman"/>
        <charset val="0"/>
      </rPr>
      <t>60000</t>
    </r>
    <r>
      <rPr>
        <sz val="12"/>
        <rFont val="宋体"/>
        <charset val="0"/>
      </rPr>
      <t>平方米以及室外工程等。④汽车电子测试产业园基础设施工程</t>
    </r>
    <r>
      <rPr>
        <sz val="12"/>
        <rFont val="Times New Roman"/>
        <charset val="0"/>
      </rPr>
      <t xml:space="preserve"> </t>
    </r>
    <r>
      <rPr>
        <sz val="12"/>
        <rFont val="宋体"/>
        <charset val="0"/>
      </rPr>
      <t>本工程占地面积</t>
    </r>
    <r>
      <rPr>
        <sz val="12"/>
        <rFont val="Times New Roman"/>
        <charset val="0"/>
      </rPr>
      <t>100</t>
    </r>
    <r>
      <rPr>
        <sz val="12"/>
        <rFont val="宋体"/>
        <charset val="0"/>
      </rPr>
      <t>亩，总建筑面积</t>
    </r>
    <r>
      <rPr>
        <sz val="12"/>
        <rFont val="Times New Roman"/>
        <charset val="0"/>
      </rPr>
      <t>19000</t>
    </r>
    <r>
      <rPr>
        <sz val="12"/>
        <rFont val="宋体"/>
        <charset val="0"/>
      </rPr>
      <t>平方米，包括汽车测试数据中心、汽车测试中心及配套服务用房等，配套建设封闭式试车场地、停车场工程、道路及配套工程等室外工程。（</t>
    </r>
    <r>
      <rPr>
        <sz val="12"/>
        <rFont val="Times New Roman"/>
        <charset val="0"/>
      </rPr>
      <t>4</t>
    </r>
    <r>
      <rPr>
        <sz val="12"/>
        <rFont val="宋体"/>
        <charset val="0"/>
      </rPr>
      <t>）综合物流产业园基础设施工程</t>
    </r>
    <r>
      <rPr>
        <sz val="12"/>
        <rFont val="Times New Roman"/>
        <charset val="0"/>
      </rPr>
      <t xml:space="preserve"> </t>
    </r>
    <r>
      <rPr>
        <sz val="12"/>
        <rFont val="宋体"/>
        <charset val="0"/>
      </rPr>
      <t>本工程占地面积</t>
    </r>
    <r>
      <rPr>
        <sz val="12"/>
        <rFont val="Times New Roman"/>
        <charset val="0"/>
      </rPr>
      <t>20</t>
    </r>
    <r>
      <rPr>
        <sz val="12"/>
        <rFont val="宋体"/>
        <charset val="0"/>
      </rPr>
      <t>亩，总建筑面积</t>
    </r>
    <r>
      <rPr>
        <sz val="12"/>
        <rFont val="Times New Roman"/>
        <charset val="0"/>
      </rPr>
      <t>25000</t>
    </r>
    <r>
      <rPr>
        <sz val="12"/>
        <rFont val="宋体"/>
        <charset val="0"/>
      </rPr>
      <t>平方米，包括普通仓储用房、综合冷链仓库、综合服务用房等，配套建设周转及装卸场地、停车场工程等室外工程。</t>
    </r>
    <r>
      <rPr>
        <sz val="12"/>
        <rFont val="Times New Roman"/>
        <charset val="0"/>
      </rPr>
      <t xml:space="preserve">
2</t>
    </r>
    <r>
      <rPr>
        <sz val="12"/>
        <rFont val="宋体"/>
        <charset val="0"/>
      </rPr>
      <t>、产业园配套设施工程</t>
    </r>
    <r>
      <rPr>
        <sz val="12"/>
        <rFont val="Times New Roman"/>
        <charset val="0"/>
      </rPr>
      <t xml:space="preserve"> </t>
    </r>
    <r>
      <rPr>
        <sz val="12"/>
        <rFont val="宋体"/>
        <charset val="0"/>
      </rPr>
      <t>本工程包括园区道路提升工程长</t>
    </r>
    <r>
      <rPr>
        <sz val="12"/>
        <rFont val="Times New Roman"/>
        <charset val="0"/>
      </rPr>
      <t>4130</t>
    </r>
    <r>
      <rPr>
        <sz val="12"/>
        <rFont val="宋体"/>
        <charset val="0"/>
      </rPr>
      <t>米，宽</t>
    </r>
    <r>
      <rPr>
        <sz val="12"/>
        <rFont val="Times New Roman"/>
        <charset val="0"/>
      </rPr>
      <t>15-18</t>
    </r>
    <r>
      <rPr>
        <sz val="12"/>
        <rFont val="宋体"/>
        <charset val="0"/>
      </rPr>
      <t>米，雨污管网提升工程</t>
    </r>
    <r>
      <rPr>
        <sz val="12"/>
        <rFont val="Times New Roman"/>
        <charset val="0"/>
      </rPr>
      <t>15530</t>
    </r>
    <r>
      <rPr>
        <sz val="12"/>
        <rFont val="宋体"/>
        <charset val="0"/>
      </rPr>
      <t>米，金佛路边坡治理工程</t>
    </r>
    <r>
      <rPr>
        <sz val="12"/>
        <rFont val="Times New Roman"/>
        <charset val="0"/>
      </rPr>
      <t>331.13</t>
    </r>
    <r>
      <rPr>
        <sz val="12"/>
        <rFont val="宋体"/>
        <charset val="0"/>
      </rPr>
      <t>米，配套设施工程及场地平整工程等。</t>
    </r>
  </si>
  <si>
    <r>
      <rPr>
        <sz val="12"/>
        <rFont val="宋体"/>
        <charset val="0"/>
      </rPr>
      <t>休宁经开区基础设施建设（二期）项目专项债建设资金前期申报暂未成功，近日省财政厅评审通过，下步通过国家财政部审核按额度发行，导致</t>
    </r>
    <r>
      <rPr>
        <sz val="12"/>
        <rFont val="Times New Roman"/>
        <charset val="0"/>
      </rPr>
      <t>2024</t>
    </r>
    <r>
      <rPr>
        <sz val="12"/>
        <rFont val="宋体"/>
        <charset val="0"/>
      </rPr>
      <t>年二期重点项目因资金未落实无法继续推进</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</si>
  <si>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</si>
  <si>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27-1</t>
  </si>
  <si>
    <t>休宁经开区汽车零部件基地（原紫光机器人地块）住宅建设及周边河道环境整治</t>
  </si>
  <si>
    <t>占地约11亩，住宅建设建筑面积约14000平方米，河道治理约700米长，休闲步道约2500平方米。</t>
  </si>
  <si>
    <t>初步方案基本完成，待专家评审后上县规委会研定。</t>
  </si>
  <si>
    <t>27-2</t>
  </si>
  <si>
    <r>
      <rPr>
        <sz val="12"/>
        <rFont val="宋体"/>
        <charset val="134"/>
      </rPr>
      <t>休宁经开区芯屏</t>
    </r>
    <r>
      <rPr>
        <sz val="12"/>
        <rFont val="Times New Roman"/>
        <charset val="0"/>
      </rPr>
      <t>B</t>
    </r>
    <r>
      <rPr>
        <sz val="12"/>
        <rFont val="宋体"/>
        <charset val="134"/>
      </rPr>
      <t>区提升改造工程</t>
    </r>
  </si>
  <si>
    <r>
      <rPr>
        <sz val="12"/>
        <rFont val="宋体"/>
        <charset val="134"/>
      </rPr>
      <t>芯屏</t>
    </r>
    <r>
      <rPr>
        <sz val="12"/>
        <rFont val="Times New Roman"/>
        <charset val="0"/>
      </rPr>
      <t>B</t>
    </r>
    <r>
      <rPr>
        <sz val="12"/>
        <rFont val="宋体"/>
        <charset val="134"/>
      </rPr>
      <t>区</t>
    </r>
    <r>
      <rPr>
        <sz val="12"/>
        <rFont val="Times New Roman"/>
        <charset val="0"/>
      </rPr>
      <t>4</t>
    </r>
    <r>
      <rPr>
        <sz val="12"/>
        <rFont val="宋体"/>
        <charset val="134"/>
      </rPr>
      <t>栋厂房约</t>
    </r>
    <r>
      <rPr>
        <sz val="12"/>
        <rFont val="Times New Roman"/>
        <charset val="0"/>
      </rPr>
      <t>3</t>
    </r>
    <r>
      <rPr>
        <sz val="12"/>
        <rFont val="宋体"/>
        <charset val="134"/>
      </rPr>
      <t>万平方米提升改造，及厂区内道路、管网等配套设施建设。</t>
    </r>
  </si>
  <si>
    <r>
      <rPr>
        <sz val="12"/>
        <rFont val="宋体"/>
        <charset val="134"/>
      </rPr>
      <t>完成</t>
    </r>
    <r>
      <rPr>
        <sz val="12"/>
        <rFont val="宋体"/>
        <charset val="0"/>
      </rPr>
      <t>4</t>
    </r>
    <r>
      <rPr>
        <sz val="12"/>
        <rFont val="宋体"/>
        <charset val="134"/>
      </rPr>
      <t>栋厂房维修改造</t>
    </r>
  </si>
  <si>
    <t>芯屏新材料产业园B区（1#2#4#6#）厂房提升改造及园区基础设施配套工程</t>
  </si>
  <si>
    <t>厂房外墙维修完成</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</si>
  <si>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</si>
  <si>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27-3</t>
  </si>
  <si>
    <t>乡村振兴产业园厂房工程</t>
  </si>
  <si>
    <t>乡村振兴产业园新建2栋3层厂房，建筑面积约10608平方米及配建道路、附属设施工程。</t>
  </si>
  <si>
    <t>完成厂房桩基础施工及主体结构施工</t>
  </si>
  <si>
    <t>已初步完成设计方案</t>
  </si>
  <si>
    <t>27-4</t>
  </si>
  <si>
    <r>
      <rPr>
        <sz val="12"/>
        <rFont val="宋体"/>
        <charset val="134"/>
      </rPr>
      <t>碧丛路（金佛路</t>
    </r>
    <r>
      <rPr>
        <sz val="12"/>
        <rFont val="Times New Roman"/>
        <charset val="0"/>
      </rPr>
      <t>-</t>
    </r>
    <r>
      <rPr>
        <sz val="12"/>
        <rFont val="宋体"/>
        <charset val="134"/>
      </rPr>
      <t>天宝路）道路工程</t>
    </r>
  </si>
  <si>
    <r>
      <rPr>
        <sz val="12"/>
        <rFont val="宋体"/>
        <charset val="134"/>
      </rPr>
      <t>新建道路长</t>
    </r>
    <r>
      <rPr>
        <sz val="12"/>
        <rFont val="Times New Roman"/>
        <charset val="0"/>
      </rPr>
      <t>442</t>
    </r>
    <r>
      <rPr>
        <sz val="12"/>
        <rFont val="宋体"/>
        <charset val="134"/>
      </rPr>
      <t>米，宽</t>
    </r>
    <r>
      <rPr>
        <sz val="12"/>
        <rFont val="Times New Roman"/>
        <charset val="0"/>
      </rPr>
      <t>18</t>
    </r>
    <r>
      <rPr>
        <sz val="12"/>
        <rFont val="宋体"/>
        <charset val="134"/>
      </rPr>
      <t>米，以及交通工程，路灯绿化等配套附属工程。</t>
    </r>
  </si>
  <si>
    <t>完成路基施工挖方及边坡治理</t>
  </si>
  <si>
    <t>碧丛路南延位于开发边界之外，已报资规局等待调整；部门：县资规局</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</si>
  <si>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</si>
  <si>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27-5</t>
  </si>
  <si>
    <r>
      <rPr>
        <sz val="12"/>
        <rFont val="宋体"/>
        <charset val="134"/>
      </rPr>
      <t>休宁经开区基础设施建设项目</t>
    </r>
    <r>
      <rPr>
        <sz val="12"/>
        <rFont val="Times New Roman"/>
        <charset val="0"/>
      </rPr>
      <t>--</t>
    </r>
    <r>
      <rPr>
        <sz val="12"/>
        <rFont val="宋体"/>
        <charset val="134"/>
      </rPr>
      <t>园区幸福路道路工程</t>
    </r>
  </si>
  <si>
    <r>
      <rPr>
        <sz val="12"/>
        <rFont val="宋体"/>
        <charset val="134"/>
      </rPr>
      <t>新建幸福路长约</t>
    </r>
    <r>
      <rPr>
        <sz val="12"/>
        <rFont val="Times New Roman"/>
        <charset val="0"/>
      </rPr>
      <t>1000</t>
    </r>
    <r>
      <rPr>
        <sz val="12"/>
        <rFont val="宋体"/>
        <charset val="134"/>
      </rPr>
      <t>米、宽</t>
    </r>
    <r>
      <rPr>
        <sz val="12"/>
        <rFont val="Times New Roman"/>
        <charset val="0"/>
      </rPr>
      <t>15</t>
    </r>
    <r>
      <rPr>
        <sz val="12"/>
        <rFont val="宋体"/>
        <charset val="134"/>
      </rPr>
      <t>米，雨污水管网及其他配套设施建设，包含征地拆迁等。</t>
    </r>
  </si>
  <si>
    <r>
      <rPr>
        <sz val="12"/>
        <rFont val="Times New Roman"/>
        <charset val="0"/>
      </rPr>
      <t>35</t>
    </r>
    <r>
      <rPr>
        <sz val="12"/>
        <rFont val="宋体"/>
        <charset val="134"/>
      </rPr>
      <t>亩</t>
    </r>
  </si>
  <si>
    <r>
      <rPr>
        <sz val="12"/>
        <rFont val="Times New Roman"/>
        <charset val="0"/>
      </rPr>
      <t>1</t>
    </r>
    <r>
      <rPr>
        <sz val="12"/>
        <rFont val="宋体"/>
        <charset val="134"/>
      </rPr>
      <t>户</t>
    </r>
  </si>
  <si>
    <t>无</t>
  </si>
  <si>
    <t>正在编制控制价清单</t>
  </si>
  <si>
    <r>
      <rPr>
        <sz val="12"/>
        <rFont val="Times New Roman"/>
        <charset val="134"/>
      </rPr>
      <t>1</t>
    </r>
    <r>
      <rPr>
        <sz val="12"/>
        <rFont val="宋体"/>
        <charset val="134"/>
      </rPr>
      <t>、部分土地未征收，土地指标未下达，部门：县资规局；</t>
    </r>
    <r>
      <rPr>
        <sz val="12"/>
        <rFont val="Times New Roman"/>
        <charset val="134"/>
      </rPr>
      <t xml:space="preserve">
2</t>
    </r>
    <r>
      <rPr>
        <sz val="12"/>
        <rFont val="宋体"/>
        <charset val="134"/>
      </rPr>
      <t>、</t>
    </r>
    <r>
      <rPr>
        <sz val="12"/>
        <rFont val="Times New Roman"/>
        <charset val="134"/>
      </rPr>
      <t>27</t>
    </r>
    <r>
      <rPr>
        <sz val="12"/>
        <rFont val="宋体"/>
        <charset val="134"/>
      </rPr>
      <t>户未征收，约</t>
    </r>
    <r>
      <rPr>
        <sz val="12"/>
        <rFont val="Times New Roman"/>
        <charset val="134"/>
      </rPr>
      <t>17</t>
    </r>
    <r>
      <rPr>
        <sz val="12"/>
        <rFont val="宋体"/>
        <charset val="134"/>
      </rPr>
      <t>亩未征收，部门：海阳镇</t>
    </r>
  </si>
  <si>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</si>
  <si>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27-6</t>
  </si>
  <si>
    <t>休宁经开区汽车测试产业基地项目</t>
  </si>
  <si>
    <r>
      <rPr>
        <sz val="12"/>
        <rFont val="宋体"/>
        <charset val="134"/>
      </rPr>
      <t>占地面积约</t>
    </r>
    <r>
      <rPr>
        <sz val="12"/>
        <rFont val="Times New Roman"/>
        <charset val="0"/>
      </rPr>
      <t>100</t>
    </r>
    <r>
      <rPr>
        <sz val="12"/>
        <rFont val="宋体"/>
        <charset val="134"/>
      </rPr>
      <t>亩，新建汽车测试数据中心、测试中心，封闭式试车场地及配套设施建设。</t>
    </r>
  </si>
  <si>
    <t>27-7</t>
  </si>
  <si>
    <t>休宁县消防战勤保障分队项目</t>
  </si>
  <si>
    <t>县消防救援大队</t>
  </si>
  <si>
    <r>
      <rPr>
        <sz val="12"/>
        <rFont val="宋体"/>
        <charset val="0"/>
      </rPr>
      <t>该项目占地</t>
    </r>
    <r>
      <rPr>
        <sz val="12"/>
        <rFont val="Times New Roman"/>
        <charset val="0"/>
      </rPr>
      <t>15</t>
    </r>
    <r>
      <rPr>
        <sz val="12"/>
        <rFont val="宋体"/>
        <charset val="0"/>
      </rPr>
      <t>亩，根据《城市消防站建设标准》建标</t>
    </r>
    <r>
      <rPr>
        <sz val="12"/>
        <rFont val="Times New Roman"/>
        <charset val="0"/>
      </rPr>
      <t xml:space="preserve"> 152-2017</t>
    </r>
    <r>
      <rPr>
        <sz val="12"/>
        <rFont val="宋体"/>
        <charset val="0"/>
      </rPr>
      <t>规范要求，建设战勤保障站一座，建设面积</t>
    </r>
    <r>
      <rPr>
        <sz val="12"/>
        <rFont val="Times New Roman"/>
        <charset val="0"/>
      </rPr>
      <t>6000</t>
    </r>
    <r>
      <rPr>
        <sz val="12"/>
        <rFont val="宋体"/>
        <charset val="0"/>
      </rPr>
      <t>平方米，包含业务用房（消防车库、通信室、体能训练室、装备器材储备库、装备检修室、战例研讨室、卫勤保障室等）、业务附属用房（图书阅览室、干部备勤室、财务室、会议室等）和辅助用房（餐厅厨房、浴室、储藏室等），配套攀爬横渡、真烟真火、搜救犬训练等训练设施。</t>
    </r>
  </si>
  <si>
    <t>县发展改革委</t>
  </si>
  <si>
    <t>安徽黄山新安江流域生态保护和绿色发展项目（中期调整休宁县项目）</t>
  </si>
  <si>
    <t>休宁县亚行贷款项目管理中心</t>
  </si>
  <si>
    <t>经开区尧舜版块、东临溪镇临溪村、白际乡白际村</t>
  </si>
  <si>
    <r>
      <rPr>
        <sz val="12"/>
        <rFont val="宋体"/>
        <charset val="134"/>
      </rPr>
      <t>经济开发区雨污管网修复改造工程，采用非开挖修复方式对现状雨污水管线进行修复改造，同时对现状道路路面进行白改黑设计。东临溪镇污水治理工程，铺设污水管网。白际村生态村庄建设工程，建设</t>
    </r>
    <r>
      <rPr>
        <sz val="12"/>
        <rFont val="Times New Roman"/>
        <charset val="0"/>
      </rPr>
      <t>6</t>
    </r>
    <r>
      <rPr>
        <sz val="12"/>
        <rFont val="宋体"/>
        <charset val="134"/>
      </rPr>
      <t>个集中式污水处理站点，铺设污水管道将新建路基、机耕路工程改为现状混凝土道路修复工程</t>
    </r>
    <r>
      <rPr>
        <sz val="12"/>
        <rFont val="Times New Roman"/>
        <charset val="0"/>
      </rPr>
      <t>2000</t>
    </r>
    <r>
      <rPr>
        <sz val="12"/>
        <rFont val="宋体"/>
        <charset val="134"/>
      </rPr>
      <t>米。</t>
    </r>
  </si>
  <si>
    <t>休宁县亚行贷款新安江流域生态保护和绿色发展</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</si>
  <si>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</si>
  <si>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28-1</t>
  </si>
  <si>
    <t>白际村生态村庄建设工程</t>
  </si>
  <si>
    <t>白际乡人民政府</t>
  </si>
  <si>
    <t>白际乡</t>
  </si>
  <si>
    <r>
      <rPr>
        <sz val="12"/>
        <rFont val="宋体"/>
        <charset val="134"/>
      </rPr>
      <t>新建污水管道</t>
    </r>
    <r>
      <rPr>
        <sz val="12"/>
        <rFont val="Times New Roman"/>
        <charset val="0"/>
      </rPr>
      <t>3500</t>
    </r>
    <r>
      <rPr>
        <sz val="12"/>
        <rFont val="宋体"/>
        <charset val="134"/>
      </rPr>
      <t>米，化粪池、隔油池</t>
    </r>
    <r>
      <rPr>
        <sz val="12"/>
        <rFont val="Times New Roman"/>
        <charset val="0"/>
      </rPr>
      <t>100</t>
    </r>
    <r>
      <rPr>
        <sz val="12"/>
        <rFont val="宋体"/>
        <charset val="134"/>
      </rPr>
      <t>座，新建集中污水处理站点</t>
    </r>
    <r>
      <rPr>
        <sz val="12"/>
        <rFont val="Times New Roman"/>
        <charset val="0"/>
      </rPr>
      <t>5</t>
    </r>
    <r>
      <rPr>
        <sz val="12"/>
        <rFont val="宋体"/>
        <charset val="134"/>
      </rPr>
      <t>座，分散净化槽站点</t>
    </r>
    <r>
      <rPr>
        <sz val="12"/>
        <rFont val="Times New Roman"/>
        <charset val="0"/>
      </rPr>
      <t>1</t>
    </r>
    <r>
      <rPr>
        <sz val="12"/>
        <rFont val="宋体"/>
        <charset val="134"/>
      </rPr>
      <t>座，单户分散处理设施</t>
    </r>
    <r>
      <rPr>
        <sz val="12"/>
        <rFont val="Times New Roman"/>
        <charset val="0"/>
      </rPr>
      <t>7</t>
    </r>
    <r>
      <rPr>
        <sz val="12"/>
        <rFont val="宋体"/>
        <charset val="134"/>
      </rPr>
      <t>座，新建驳岸</t>
    </r>
    <r>
      <rPr>
        <sz val="12"/>
        <rFont val="Times New Roman"/>
        <charset val="0"/>
      </rPr>
      <t>300</t>
    </r>
    <r>
      <rPr>
        <sz val="12"/>
        <rFont val="宋体"/>
        <charset val="134"/>
      </rPr>
      <t>米，新建生产步道</t>
    </r>
    <r>
      <rPr>
        <sz val="12"/>
        <rFont val="Times New Roman"/>
        <charset val="0"/>
      </rPr>
      <t>1000</t>
    </r>
    <r>
      <rPr>
        <sz val="12"/>
        <rFont val="宋体"/>
        <charset val="134"/>
      </rPr>
      <t>米，道路修复</t>
    </r>
    <r>
      <rPr>
        <sz val="12"/>
        <rFont val="Times New Roman"/>
        <charset val="0"/>
      </rPr>
      <t>2000</t>
    </r>
    <r>
      <rPr>
        <sz val="12"/>
        <rFont val="宋体"/>
        <charset val="134"/>
      </rPr>
      <t>米。</t>
    </r>
  </si>
  <si>
    <r>
      <rPr>
        <sz val="12"/>
        <rFont val="宋体"/>
        <charset val="134"/>
      </rPr>
      <t>新建污水管道</t>
    </r>
    <r>
      <rPr>
        <sz val="12"/>
        <rFont val="宋体"/>
        <charset val="0"/>
      </rPr>
      <t>3500</t>
    </r>
    <r>
      <rPr>
        <sz val="12"/>
        <rFont val="宋体"/>
        <charset val="134"/>
      </rPr>
      <t>米，化粪池、隔油池</t>
    </r>
    <r>
      <rPr>
        <sz val="12"/>
        <rFont val="宋体"/>
        <charset val="0"/>
      </rPr>
      <t>100</t>
    </r>
    <r>
      <rPr>
        <sz val="12"/>
        <rFont val="宋体"/>
        <charset val="134"/>
      </rPr>
      <t>座，新建集中污水处理站点</t>
    </r>
    <r>
      <rPr>
        <sz val="12"/>
        <rFont val="宋体"/>
        <charset val="0"/>
      </rPr>
      <t>5</t>
    </r>
    <r>
      <rPr>
        <sz val="12"/>
        <rFont val="宋体"/>
        <charset val="134"/>
      </rPr>
      <t>座，分散净化槽站点</t>
    </r>
    <r>
      <rPr>
        <sz val="12"/>
        <rFont val="宋体"/>
        <charset val="0"/>
      </rPr>
      <t>1</t>
    </r>
    <r>
      <rPr>
        <sz val="12"/>
        <rFont val="宋体"/>
        <charset val="134"/>
      </rPr>
      <t>座，单户分散处理设施</t>
    </r>
    <r>
      <rPr>
        <sz val="12"/>
        <rFont val="宋体"/>
        <charset val="0"/>
      </rPr>
      <t>7</t>
    </r>
    <r>
      <rPr>
        <sz val="12"/>
        <rFont val="宋体"/>
        <charset val="134"/>
      </rPr>
      <t>座，新建驳岸</t>
    </r>
    <r>
      <rPr>
        <sz val="12"/>
        <rFont val="宋体"/>
        <charset val="0"/>
      </rPr>
      <t>300</t>
    </r>
    <r>
      <rPr>
        <sz val="12"/>
        <rFont val="宋体"/>
        <charset val="134"/>
      </rPr>
      <t>米</t>
    </r>
  </si>
  <si>
    <t>185</t>
  </si>
  <si>
    <t>1.江湾组主管道已完成450米施工，支管正在施工；
2.新屋组主管道已完成420米施工，支管道正在施工；
3.生产步道已完成700米施工。</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</si>
  <si>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-2025</t>
    </r>
    <r>
      <rPr>
        <sz val="12"/>
        <rFont val="宋体"/>
        <charset val="134"/>
      </rPr>
      <t>年</t>
    </r>
    <r>
      <rPr>
        <sz val="12"/>
        <rFont val="Times New Roman"/>
        <charset val="0"/>
      </rPr>
      <t>1</t>
    </r>
    <r>
      <rPr>
        <sz val="12"/>
        <rFont val="宋体"/>
        <charset val="134"/>
      </rPr>
      <t>月</t>
    </r>
  </si>
  <si>
    <t>28-2</t>
  </si>
  <si>
    <t>东临溪镇农村污水治理工程</t>
  </si>
  <si>
    <t>东临溪镇人民政府</t>
  </si>
  <si>
    <t>东临溪镇</t>
  </si>
  <si>
    <r>
      <rPr>
        <sz val="12"/>
        <rFont val="宋体"/>
        <charset val="0"/>
      </rPr>
      <t>新建污水管网延伸段</t>
    </r>
    <r>
      <rPr>
        <sz val="12"/>
        <rFont val="Times New Roman"/>
        <charset val="0"/>
      </rPr>
      <t>16422</t>
    </r>
    <r>
      <rPr>
        <sz val="12"/>
        <rFont val="宋体"/>
        <charset val="0"/>
      </rPr>
      <t>米，其中主管道铺设</t>
    </r>
    <r>
      <rPr>
        <sz val="12"/>
        <rFont val="Times New Roman"/>
        <charset val="0"/>
      </rPr>
      <t>DN600</t>
    </r>
    <r>
      <rPr>
        <sz val="12"/>
        <rFont val="宋体"/>
        <charset val="0"/>
      </rPr>
      <t>毫米Ⅱ级钢筋混凝土管</t>
    </r>
    <r>
      <rPr>
        <sz val="12"/>
        <rFont val="Times New Roman"/>
        <charset val="0"/>
      </rPr>
      <t>398</t>
    </r>
    <r>
      <rPr>
        <sz val="12"/>
        <rFont val="宋体"/>
        <charset val="0"/>
      </rPr>
      <t>米、</t>
    </r>
    <r>
      <rPr>
        <sz val="12"/>
        <rFont val="Times New Roman"/>
        <charset val="0"/>
      </rPr>
      <t>DN500</t>
    </r>
    <r>
      <rPr>
        <sz val="12"/>
        <rFont val="宋体"/>
        <charset val="0"/>
      </rPr>
      <t>毫米Ⅱ级钢筋混凝土管</t>
    </r>
    <r>
      <rPr>
        <sz val="12"/>
        <rFont val="Times New Roman"/>
        <charset val="0"/>
      </rPr>
      <t>3289</t>
    </r>
    <r>
      <rPr>
        <sz val="12"/>
        <rFont val="宋体"/>
        <charset val="0"/>
      </rPr>
      <t>米、</t>
    </r>
    <r>
      <rPr>
        <sz val="12"/>
        <rFont val="Times New Roman"/>
        <charset val="0"/>
      </rPr>
      <t>DN400</t>
    </r>
    <r>
      <rPr>
        <sz val="12"/>
        <rFont val="宋体"/>
        <charset val="0"/>
      </rPr>
      <t>毫米Ⅱ级钢筋混凝土管</t>
    </r>
    <r>
      <rPr>
        <sz val="12"/>
        <rFont val="Times New Roman"/>
        <charset val="0"/>
      </rPr>
      <t>2721</t>
    </r>
    <r>
      <rPr>
        <sz val="12"/>
        <rFont val="宋体"/>
        <charset val="0"/>
      </rPr>
      <t>米、</t>
    </r>
    <r>
      <rPr>
        <sz val="12"/>
        <rFont val="Times New Roman"/>
        <charset val="0"/>
      </rPr>
      <t>DN300</t>
    </r>
    <r>
      <rPr>
        <sz val="12"/>
        <rFont val="宋体"/>
        <charset val="0"/>
      </rPr>
      <t>毫米</t>
    </r>
    <r>
      <rPr>
        <sz val="12"/>
        <rFont val="Times New Roman"/>
        <charset val="0"/>
      </rPr>
      <t>HDPE</t>
    </r>
    <r>
      <rPr>
        <sz val="12"/>
        <rFont val="宋体"/>
        <charset val="0"/>
      </rPr>
      <t>塑钢缠绕管</t>
    </r>
    <r>
      <rPr>
        <sz val="12"/>
        <rFont val="Times New Roman"/>
        <charset val="0"/>
      </rPr>
      <t>3042</t>
    </r>
    <r>
      <rPr>
        <sz val="12"/>
        <rFont val="宋体"/>
        <charset val="0"/>
      </rPr>
      <t>米、新建入户管网</t>
    </r>
    <r>
      <rPr>
        <sz val="12"/>
        <rFont val="Times New Roman"/>
        <charset val="0"/>
      </rPr>
      <t>DN110</t>
    </r>
    <r>
      <rPr>
        <sz val="12"/>
        <rFont val="宋体"/>
        <charset val="0"/>
      </rPr>
      <t>毫米</t>
    </r>
    <r>
      <rPr>
        <sz val="12"/>
        <rFont val="Times New Roman"/>
        <charset val="0"/>
      </rPr>
      <t>6768</t>
    </r>
    <r>
      <rPr>
        <sz val="12"/>
        <rFont val="宋体"/>
        <charset val="0"/>
      </rPr>
      <t>米、下穿水渠球磨铸铁管</t>
    </r>
    <r>
      <rPr>
        <sz val="12"/>
        <rFont val="Times New Roman"/>
        <charset val="0"/>
      </rPr>
      <t>150</t>
    </r>
    <r>
      <rPr>
        <sz val="12"/>
        <rFont val="宋体"/>
        <charset val="0"/>
      </rPr>
      <t>米、地埋式提升泵站一座、新建化粪池</t>
    </r>
    <r>
      <rPr>
        <sz val="12"/>
        <rFont val="Times New Roman"/>
        <charset val="0"/>
      </rPr>
      <t>500</t>
    </r>
    <r>
      <rPr>
        <sz val="12"/>
        <rFont val="宋体"/>
        <charset val="0"/>
      </rPr>
      <t>只、路面恢复</t>
    </r>
    <r>
      <rPr>
        <sz val="12"/>
        <rFont val="Times New Roman"/>
        <charset val="0"/>
      </rPr>
      <t>20654</t>
    </r>
    <r>
      <rPr>
        <sz val="12"/>
        <rFont val="宋体"/>
        <charset val="0"/>
      </rPr>
      <t>平方米、给水管网恢复</t>
    </r>
    <r>
      <rPr>
        <sz val="12"/>
        <rFont val="Times New Roman"/>
        <charset val="0"/>
      </rPr>
      <t>9478</t>
    </r>
    <r>
      <rPr>
        <sz val="12"/>
        <rFont val="宋体"/>
        <charset val="0"/>
      </rPr>
      <t>米；村庄支管道铺设</t>
    </r>
    <r>
      <rPr>
        <sz val="12"/>
        <rFont val="Times New Roman"/>
        <charset val="0"/>
      </rPr>
      <t>DN300</t>
    </r>
    <r>
      <rPr>
        <sz val="12"/>
        <rFont val="宋体"/>
        <charset val="0"/>
      </rPr>
      <t>毫米</t>
    </r>
    <r>
      <rPr>
        <sz val="12"/>
        <rFont val="Times New Roman"/>
        <charset val="0"/>
      </rPr>
      <t>-DN400</t>
    </r>
    <r>
      <rPr>
        <sz val="12"/>
        <rFont val="宋体"/>
        <charset val="0"/>
      </rPr>
      <t>毫米Ⅱ级钢筋混凝土管</t>
    </r>
    <r>
      <rPr>
        <sz val="12"/>
        <rFont val="Times New Roman"/>
        <charset val="0"/>
      </rPr>
      <t>6972</t>
    </r>
    <r>
      <rPr>
        <sz val="12"/>
        <rFont val="宋体"/>
        <charset val="0"/>
      </rPr>
      <t>米、路面恢复</t>
    </r>
    <r>
      <rPr>
        <sz val="12"/>
        <rFont val="Times New Roman"/>
        <charset val="0"/>
      </rPr>
      <t>15411</t>
    </r>
    <r>
      <rPr>
        <sz val="12"/>
        <rFont val="宋体"/>
        <charset val="0"/>
      </rPr>
      <t>平方米。</t>
    </r>
  </si>
  <si>
    <t>完成主管道铺设约5千米，接户管7千米，化粪池改造100座，新建隔油池100座</t>
  </si>
  <si>
    <t>完成DN300塑钢缠绕管230米、DN200塑钢缠绕管1200米、Φ315污水检查井64座、Φ450污水检查井11座、成品化粪池15座、成品隔油池15座</t>
  </si>
  <si>
    <t>临时征地未开展</t>
  </si>
  <si>
    <t>临时征地资金未下达</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</si>
  <si>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8</t>
    </r>
    <r>
      <rPr>
        <sz val="12"/>
        <rFont val="宋体"/>
        <charset val="134"/>
      </rPr>
      <t>月</t>
    </r>
  </si>
  <si>
    <t>28-3</t>
  </si>
  <si>
    <t>经济开发区雨污管网修复改造工程</t>
  </si>
  <si>
    <r>
      <rPr>
        <sz val="12"/>
        <rFont val="宋体"/>
        <charset val="134"/>
      </rPr>
      <t>对</t>
    </r>
    <r>
      <rPr>
        <sz val="12"/>
        <rFont val="Times New Roman"/>
        <charset val="134"/>
      </rPr>
      <t>4</t>
    </r>
    <r>
      <rPr>
        <sz val="12"/>
        <rFont val="宋体"/>
        <charset val="134"/>
      </rPr>
      <t>条道路的雨污水管道修复改造工程。其中采用局部树脂固化点状修复</t>
    </r>
    <r>
      <rPr>
        <sz val="12"/>
        <rFont val="Times New Roman"/>
        <charset val="134"/>
      </rPr>
      <t>65</t>
    </r>
    <r>
      <rPr>
        <sz val="12"/>
        <rFont val="宋体"/>
        <charset val="134"/>
      </rPr>
      <t>处，采用不锈钢双胀圈点状修复</t>
    </r>
    <r>
      <rPr>
        <sz val="12"/>
        <rFont val="Times New Roman"/>
        <charset val="134"/>
      </rPr>
      <t>53</t>
    </r>
    <r>
      <rPr>
        <sz val="12"/>
        <rFont val="宋体"/>
        <charset val="134"/>
      </rPr>
      <t>处，紫外光固化整体修复</t>
    </r>
    <r>
      <rPr>
        <sz val="12"/>
        <rFont val="Times New Roman"/>
        <charset val="134"/>
      </rPr>
      <t>2175</t>
    </r>
    <r>
      <rPr>
        <sz val="12"/>
        <rFont val="宋体"/>
        <charset val="134"/>
      </rPr>
      <t>米，障碍物清理</t>
    </r>
    <r>
      <rPr>
        <sz val="12"/>
        <rFont val="Times New Roman"/>
        <charset val="134"/>
      </rPr>
      <t>12</t>
    </r>
    <r>
      <rPr>
        <sz val="12"/>
        <rFont val="宋体"/>
        <charset val="134"/>
      </rPr>
      <t>处。开挖更换污水管道</t>
    </r>
    <r>
      <rPr>
        <sz val="12"/>
        <rFont val="Times New Roman"/>
        <charset val="134"/>
      </rPr>
      <t>255</t>
    </r>
    <r>
      <rPr>
        <sz val="12"/>
        <rFont val="宋体"/>
        <charset val="134"/>
      </rPr>
      <t>米，开挖更换雨水管道</t>
    </r>
    <r>
      <rPr>
        <sz val="12"/>
        <rFont val="Times New Roman"/>
        <charset val="134"/>
      </rPr>
      <t>230</t>
    </r>
    <r>
      <rPr>
        <sz val="12"/>
        <rFont val="宋体"/>
        <charset val="134"/>
      </rPr>
      <t>米，开挖更换雨水连接管</t>
    </r>
    <r>
      <rPr>
        <sz val="12"/>
        <rFont val="Times New Roman"/>
        <charset val="134"/>
      </rPr>
      <t>1115</t>
    </r>
    <r>
      <rPr>
        <sz val="12"/>
        <rFont val="宋体"/>
        <charset val="134"/>
      </rPr>
      <t>米，开挖更换雨水口</t>
    </r>
    <r>
      <rPr>
        <sz val="12"/>
        <rFont val="Times New Roman"/>
        <charset val="134"/>
      </rPr>
      <t>132</t>
    </r>
    <r>
      <rPr>
        <sz val="12"/>
        <rFont val="宋体"/>
        <charset val="134"/>
      </rPr>
      <t>个，道路白改黑设计沥青路面修复</t>
    </r>
    <r>
      <rPr>
        <sz val="12"/>
        <rFont val="Times New Roman"/>
        <charset val="134"/>
      </rPr>
      <t>47024.78</t>
    </r>
    <r>
      <rPr>
        <sz val="12"/>
        <rFont val="宋体"/>
        <charset val="134"/>
      </rPr>
      <t>平方米，透水混凝土人行道改造</t>
    </r>
    <r>
      <rPr>
        <sz val="12"/>
        <rFont val="Times New Roman"/>
        <charset val="134"/>
      </rPr>
      <t>22518.26</t>
    </r>
    <r>
      <rPr>
        <sz val="12"/>
        <rFont val="宋体"/>
        <charset val="134"/>
      </rPr>
      <t>平方米。</t>
    </r>
  </si>
  <si>
    <t>完成污水管道点状修复60处，整体修复1千米，更换污水管100米，更换雨水管100米，道路白改黑1万平方米，人行道改造1万平方米</t>
  </si>
  <si>
    <t>休宁经济开发区园区雨污水管道修复改造及生态综合保护项目--亚行黄山新安江流域生态保护和绿色发展项目（经济开发区雨污管网修复改造工程项目）</t>
  </si>
  <si>
    <t>福寺路人行道已施工完毕，龙跃路完成该道路工程量的12%</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</si>
  <si>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</si>
  <si>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县交通运输局</t>
  </si>
  <si>
    <t>德上高速祁门至皖赣界段休宁段建设</t>
  </si>
  <si>
    <t>省交通
运输厅</t>
  </si>
  <si>
    <t>县交通
运输局</t>
  </si>
  <si>
    <t>流口镇、
汪村镇</t>
  </si>
  <si>
    <r>
      <rPr>
        <sz val="12"/>
        <rFont val="宋体"/>
        <charset val="134"/>
      </rPr>
      <t>休宁县境内</t>
    </r>
    <r>
      <rPr>
        <sz val="12"/>
        <rFont val="Times New Roman"/>
        <charset val="0"/>
      </rPr>
      <t>16.57</t>
    </r>
    <r>
      <rPr>
        <sz val="12"/>
        <rFont val="宋体"/>
        <charset val="134"/>
      </rPr>
      <t>千米（全长</t>
    </r>
    <r>
      <rPr>
        <sz val="12"/>
        <rFont val="Times New Roman"/>
        <charset val="0"/>
      </rPr>
      <t>31.193</t>
    </r>
    <r>
      <rPr>
        <sz val="12"/>
        <rFont val="宋体"/>
        <charset val="134"/>
      </rPr>
      <t>千米），其中汪村镇互通连接线长</t>
    </r>
    <r>
      <rPr>
        <sz val="12"/>
        <rFont val="Times New Roman"/>
        <charset val="0"/>
      </rPr>
      <t>2.81</t>
    </r>
    <r>
      <rPr>
        <sz val="12"/>
        <rFont val="宋体"/>
        <charset val="134"/>
      </rPr>
      <t>千米。</t>
    </r>
  </si>
  <si>
    <t>阶段性完工</t>
  </si>
  <si>
    <t>德上高速</t>
  </si>
  <si>
    <t>路基工程完成挖方1.5万方，填方1.2万方。桥梁工程完成承台8个，完成墩柱657米，完成盖梁14个。隧道工程动身开挖施工1200米，仰拱施工1000米，二衬施工900米</t>
  </si>
  <si>
    <t>临时用地：本项目占用临时用地总面积约663亩，第五批临时用地（约50亩）正在进行报审工作，主要用于错车道和道路加宽部分。临时用电：大电架设工程已完成，全线所有工程用电均已完成。</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</si>
  <si>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</si>
  <si>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r>
      <rPr>
        <sz val="12"/>
        <rFont val="Times New Roman"/>
        <charset val="0"/>
      </rPr>
      <t>F008</t>
    </r>
    <r>
      <rPr>
        <sz val="12"/>
        <rFont val="宋体"/>
        <charset val="0"/>
      </rPr>
      <t>屯溪至休歙界改建工程许家棚至</t>
    </r>
    <r>
      <rPr>
        <sz val="12"/>
        <rFont val="Times New Roman"/>
        <charset val="0"/>
      </rPr>
      <t xml:space="preserve">
</t>
    </r>
    <r>
      <rPr>
        <sz val="12"/>
        <rFont val="宋体"/>
        <charset val="0"/>
      </rPr>
      <t>榆村段</t>
    </r>
  </si>
  <si>
    <t>榆村乡</t>
  </si>
  <si>
    <r>
      <rPr>
        <sz val="12"/>
        <rFont val="宋体"/>
        <charset val="134"/>
      </rPr>
      <t>新改建双车道二级公路</t>
    </r>
    <r>
      <rPr>
        <sz val="12"/>
        <rFont val="Times New Roman"/>
        <charset val="134"/>
      </rPr>
      <t>4.996</t>
    </r>
    <r>
      <rPr>
        <sz val="12"/>
        <rFont val="宋体"/>
        <charset val="134"/>
      </rPr>
      <t>公里。</t>
    </r>
  </si>
  <si>
    <t>完成新改建双车道二级公路4.996公里</t>
  </si>
  <si>
    <t>1150平方米</t>
  </si>
  <si>
    <t>用地预审及选址认证已通过评审</t>
  </si>
  <si>
    <t>屯溪区境内路线走向占用佩琅河河道管理范围</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</si>
  <si>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12月</t>
    </r>
  </si>
  <si>
    <t>休宁县月潭湖镇宁溪至里庄道路提升工程</t>
  </si>
  <si>
    <t>县交通
运输局
月潭湖镇人民政府</t>
  </si>
  <si>
    <t>月潭湖镇</t>
  </si>
  <si>
    <t>新建宁溪至里庄公路13.4千米。</t>
  </si>
  <si>
    <t>完成3座桥梁，路基工程及接线工程，隧道同步实施</t>
  </si>
  <si>
    <t>林地报批完成、正在进行土地报批</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</si>
  <si>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</si>
  <si>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r>
      <rPr>
        <sz val="12"/>
        <rFont val="宋体"/>
        <charset val="134"/>
      </rPr>
      <t>休宁县环城北路盐铺</t>
    </r>
    <r>
      <rPr>
        <sz val="12"/>
        <rFont val="Times New Roman"/>
        <charset val="134"/>
      </rPr>
      <t>-</t>
    </r>
    <r>
      <rPr>
        <sz val="12"/>
        <rFont val="宋体"/>
        <charset val="134"/>
      </rPr>
      <t>经开区段道路（G530）</t>
    </r>
  </si>
  <si>
    <t>休宁县泽宁生态保护建设投资有限公司</t>
  </si>
  <si>
    <t>海阳镇、
万安镇</t>
  </si>
  <si>
    <r>
      <rPr>
        <sz val="12"/>
        <rFont val="宋体"/>
        <charset val="134"/>
      </rPr>
      <t>新改建双向四车道一级公路</t>
    </r>
    <r>
      <rPr>
        <sz val="12"/>
        <rFont val="Times New Roman"/>
        <charset val="0"/>
      </rPr>
      <t>3.193</t>
    </r>
    <r>
      <rPr>
        <sz val="12"/>
        <rFont val="宋体"/>
        <charset val="134"/>
      </rPr>
      <t>千米。</t>
    </r>
  </si>
  <si>
    <t>国企投资</t>
  </si>
  <si>
    <t>完成新改建双向四车道一级公路3.193千米路基建设</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</si>
  <si>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</si>
  <si>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32-1</t>
  </si>
  <si>
    <t>环城北路集中安置点项目</t>
  </si>
  <si>
    <t>海阳镇人民政府</t>
  </si>
  <si>
    <t>海阳镇</t>
  </si>
  <si>
    <r>
      <rPr>
        <sz val="12"/>
        <rFont val="Times New Roman"/>
        <charset val="0"/>
      </rPr>
      <t>15</t>
    </r>
    <r>
      <rPr>
        <sz val="12"/>
        <rFont val="宋体"/>
        <charset val="134"/>
      </rPr>
      <t>套宅基地建设及配套附属工程。</t>
    </r>
  </si>
  <si>
    <r>
      <rPr>
        <sz val="12"/>
        <rFont val="Times New Roman"/>
        <charset val="0"/>
      </rPr>
      <t xml:space="preserve">205 </t>
    </r>
    <r>
      <rPr>
        <sz val="12"/>
        <rFont val="宋体"/>
        <charset val="134"/>
      </rPr>
      <t>国道学而酒店（水桥关）至新塘段改建工程</t>
    </r>
  </si>
  <si>
    <r>
      <rPr>
        <sz val="12"/>
        <rFont val="宋体"/>
        <charset val="134"/>
      </rPr>
      <t>新改建双向四车道一级公路</t>
    </r>
    <r>
      <rPr>
        <sz val="12"/>
        <rFont val="Times New Roman"/>
        <charset val="0"/>
      </rPr>
      <t>2.6</t>
    </r>
    <r>
      <rPr>
        <sz val="12"/>
        <rFont val="宋体"/>
        <charset val="134"/>
      </rPr>
      <t>千米。</t>
    </r>
  </si>
  <si>
    <t>2163平方米</t>
  </si>
  <si>
    <r>
      <rPr>
        <sz val="12"/>
        <rFont val="Times New Roman"/>
        <charset val="0"/>
      </rPr>
      <t>“</t>
    </r>
    <r>
      <rPr>
        <sz val="12"/>
        <rFont val="宋体"/>
        <charset val="0"/>
      </rPr>
      <t>心安月潭</t>
    </r>
    <r>
      <rPr>
        <sz val="12"/>
        <rFont val="Times New Roman"/>
        <charset val="0"/>
      </rPr>
      <t>”</t>
    </r>
    <r>
      <rPr>
        <sz val="12"/>
        <rFont val="宋体"/>
        <charset val="0"/>
      </rPr>
      <t>旅游</t>
    </r>
    <r>
      <rPr>
        <sz val="12"/>
        <rFont val="Times New Roman"/>
        <charset val="0"/>
      </rPr>
      <t xml:space="preserve">
</t>
    </r>
    <r>
      <rPr>
        <sz val="12"/>
        <rFont val="宋体"/>
        <charset val="0"/>
      </rPr>
      <t>风景道项目</t>
    </r>
  </si>
  <si>
    <t>齐云山镇、渭桥乡、月潭湖镇、溪口镇、汪村镇、流口镇、鹤城乡</t>
  </si>
  <si>
    <t>沿线四级公路加宽改造，重要节点打造、公共服务设施、绿化提升及路域环境整治。</t>
  </si>
  <si>
    <t>已完成方案设计，项目已经市发展改革委立项，工程可行性研究报告编制已完成，设计招投标工作已完成，逐步开展初步设计和施工图设计工作</t>
  </si>
  <si>
    <t>34-1</t>
  </si>
  <si>
    <t>新安月潭旅游风景道项目</t>
  </si>
  <si>
    <t>鹤城乡</t>
  </si>
  <si>
    <r>
      <rPr>
        <sz val="12"/>
        <rFont val="Times New Roman"/>
        <charset val="0"/>
      </rPr>
      <t>1</t>
    </r>
    <r>
      <rPr>
        <sz val="12"/>
        <rFont val="宋体"/>
        <charset val="0"/>
      </rPr>
      <t>、樟田村严田跨河便民桥项目：建设长度</t>
    </r>
    <r>
      <rPr>
        <sz val="12"/>
        <rFont val="Times New Roman"/>
        <charset val="0"/>
      </rPr>
      <t>30</t>
    </r>
    <r>
      <rPr>
        <sz val="12"/>
        <rFont val="宋体"/>
        <charset val="0"/>
      </rPr>
      <t>米、宽度</t>
    </r>
    <r>
      <rPr>
        <sz val="12"/>
        <rFont val="Times New Roman"/>
        <charset val="0"/>
      </rPr>
      <t>3.5</t>
    </r>
    <r>
      <rPr>
        <sz val="12"/>
        <rFont val="宋体"/>
        <charset val="0"/>
      </rPr>
      <t>米、高</t>
    </r>
    <r>
      <rPr>
        <sz val="12"/>
        <rFont val="Times New Roman"/>
        <charset val="0"/>
      </rPr>
      <t>3</t>
    </r>
    <r>
      <rPr>
        <sz val="12"/>
        <rFont val="宋体"/>
        <charset val="0"/>
      </rPr>
      <t>米的钢筋混泥土平板桥及护岸等附属设施。</t>
    </r>
    <r>
      <rPr>
        <sz val="12"/>
        <rFont val="Times New Roman"/>
        <charset val="0"/>
      </rPr>
      <t>2</t>
    </r>
    <r>
      <rPr>
        <sz val="12"/>
        <rFont val="宋体"/>
        <charset val="0"/>
      </rPr>
      <t>、樟田村沿线旅游公厕建设项目：倪家组新建旅游</t>
    </r>
    <r>
      <rPr>
        <sz val="12"/>
        <rFont val="Times New Roman"/>
        <charset val="0"/>
      </rPr>
      <t>1</t>
    </r>
    <r>
      <rPr>
        <sz val="12"/>
        <rFont val="宋体"/>
        <charset val="0"/>
      </rPr>
      <t>座公厕。</t>
    </r>
    <r>
      <rPr>
        <sz val="12"/>
        <rFont val="Times New Roman"/>
        <charset val="0"/>
      </rPr>
      <t>3</t>
    </r>
    <r>
      <rPr>
        <sz val="12"/>
        <rFont val="宋体"/>
        <charset val="0"/>
      </rPr>
      <t>、樟田村百亩当生态农业护岸修复工程：樟田村百亩当生态农业护岸修复工程</t>
    </r>
    <r>
      <rPr>
        <sz val="12"/>
        <rFont val="Times New Roman"/>
        <charset val="0"/>
      </rPr>
      <t>600</t>
    </r>
    <r>
      <rPr>
        <sz val="12"/>
        <rFont val="宋体"/>
        <charset val="0"/>
      </rPr>
      <t>米。</t>
    </r>
    <r>
      <rPr>
        <sz val="12"/>
        <rFont val="Times New Roman"/>
        <charset val="0"/>
      </rPr>
      <t>4</t>
    </r>
    <r>
      <rPr>
        <sz val="12"/>
        <rFont val="宋体"/>
        <charset val="0"/>
      </rPr>
      <t>、樟田村生态护岸工程：建设樟田村生态护岸工程</t>
    </r>
    <r>
      <rPr>
        <sz val="12"/>
        <rFont val="Times New Roman"/>
        <charset val="0"/>
      </rPr>
      <t>100</t>
    </r>
    <r>
      <rPr>
        <sz val="12"/>
        <rFont val="宋体"/>
        <charset val="0"/>
      </rPr>
      <t>米。</t>
    </r>
    <r>
      <rPr>
        <sz val="12"/>
        <rFont val="Times New Roman"/>
        <charset val="0"/>
      </rPr>
      <t>5</t>
    </r>
    <r>
      <rPr>
        <sz val="12"/>
        <rFont val="宋体"/>
        <charset val="0"/>
      </rPr>
      <t>、新安源村生态沟渠修复工程（分期）：建设新安源村冯村片生态沟渠修复工程（分期）</t>
    </r>
    <r>
      <rPr>
        <sz val="12"/>
        <rFont val="Times New Roman"/>
        <charset val="0"/>
      </rPr>
      <t>800</t>
    </r>
    <r>
      <rPr>
        <sz val="12"/>
        <rFont val="宋体"/>
        <charset val="0"/>
      </rPr>
      <t>米。</t>
    </r>
    <r>
      <rPr>
        <sz val="12"/>
        <rFont val="Times New Roman"/>
        <charset val="0"/>
      </rPr>
      <t>6</t>
    </r>
    <r>
      <rPr>
        <sz val="12"/>
        <rFont val="宋体"/>
        <charset val="0"/>
      </rPr>
      <t>、王家田自然村改造工程：对王家田组进行自然村整治。</t>
    </r>
    <r>
      <rPr>
        <sz val="12"/>
        <rFont val="Times New Roman"/>
        <charset val="0"/>
      </rPr>
      <t>7</t>
    </r>
    <r>
      <rPr>
        <sz val="12"/>
        <rFont val="宋体"/>
        <charset val="0"/>
      </rPr>
      <t>、新安源节点打造提升（劳模振兴基地周边环境提升）工程：平整场地；建设彩钢棚；建设小青瓦屋面；树木修剪、垃圾清理等。</t>
    </r>
    <r>
      <rPr>
        <sz val="12"/>
        <rFont val="Times New Roman"/>
        <charset val="0"/>
      </rPr>
      <t>8</t>
    </r>
    <r>
      <rPr>
        <sz val="12"/>
        <rFont val="宋体"/>
        <charset val="0"/>
      </rPr>
      <t>、休宁县鹤城乡新安源村村民文化活动中心采购项目：新建</t>
    </r>
    <r>
      <rPr>
        <sz val="12"/>
        <rFont val="Times New Roman"/>
        <charset val="0"/>
      </rPr>
      <t>300</t>
    </r>
    <r>
      <rPr>
        <sz val="12"/>
        <rFont val="宋体"/>
        <charset val="0"/>
      </rPr>
      <t>平方米两层楼的村民文化活动中心。</t>
    </r>
    <r>
      <rPr>
        <sz val="12"/>
        <rFont val="Times New Roman"/>
        <charset val="0"/>
      </rPr>
      <t>9</t>
    </r>
    <r>
      <rPr>
        <sz val="12"/>
        <rFont val="宋体"/>
        <charset val="0"/>
      </rPr>
      <t>、</t>
    </r>
    <r>
      <rPr>
        <sz val="12"/>
        <rFont val="Times New Roman"/>
        <charset val="0"/>
      </rPr>
      <t>S222</t>
    </r>
    <r>
      <rPr>
        <sz val="12"/>
        <rFont val="宋体"/>
        <charset val="0"/>
      </rPr>
      <t>省道鹤城段沿线环境整治工程：</t>
    </r>
    <r>
      <rPr>
        <sz val="12"/>
        <rFont val="Times New Roman"/>
        <charset val="0"/>
      </rPr>
      <t>S222</t>
    </r>
    <r>
      <rPr>
        <sz val="12"/>
        <rFont val="宋体"/>
        <charset val="0"/>
      </rPr>
      <t>省道沿线环境治理。</t>
    </r>
    <r>
      <rPr>
        <sz val="12"/>
        <rFont val="Times New Roman"/>
        <charset val="0"/>
      </rPr>
      <t>10</t>
    </r>
    <r>
      <rPr>
        <sz val="12"/>
        <rFont val="宋体"/>
        <charset val="0"/>
      </rPr>
      <t>、鹤城乡新安源村李家组护岸工程：新安源村李家组护岸修缮</t>
    </r>
    <r>
      <rPr>
        <sz val="12"/>
        <rFont val="Times New Roman"/>
        <charset val="0"/>
      </rPr>
      <t>130</t>
    </r>
    <r>
      <rPr>
        <sz val="12"/>
        <rFont val="宋体"/>
        <charset val="0"/>
      </rPr>
      <t>米。</t>
    </r>
    <r>
      <rPr>
        <sz val="12"/>
        <rFont val="Times New Roman"/>
        <charset val="0"/>
      </rPr>
      <t>11</t>
    </r>
    <r>
      <rPr>
        <sz val="12"/>
        <rFont val="宋体"/>
        <charset val="0"/>
      </rPr>
      <t>、鹤城乡新安源源出新安节点堰坝工程：新建堰坝工程，渠道石方开挖</t>
    </r>
    <r>
      <rPr>
        <sz val="12"/>
        <rFont val="Times New Roman"/>
        <charset val="0"/>
      </rPr>
      <t>140</t>
    </r>
    <r>
      <rPr>
        <sz val="12"/>
        <rFont val="宋体"/>
        <charset val="0"/>
      </rPr>
      <t>立方米，</t>
    </r>
    <r>
      <rPr>
        <sz val="12"/>
        <rFont val="Times New Roman"/>
        <charset val="0"/>
      </rPr>
      <t>C25</t>
    </r>
    <r>
      <rPr>
        <sz val="12"/>
        <rFont val="宋体"/>
        <charset val="0"/>
      </rPr>
      <t>砼基础</t>
    </r>
    <r>
      <rPr>
        <sz val="12"/>
        <rFont val="Times New Roman"/>
        <charset val="0"/>
      </rPr>
      <t>153</t>
    </r>
    <r>
      <rPr>
        <sz val="12"/>
        <rFont val="宋体"/>
        <charset val="0"/>
      </rPr>
      <t>立方米。</t>
    </r>
    <r>
      <rPr>
        <sz val="12"/>
        <rFont val="Times New Roman"/>
        <charset val="0"/>
      </rPr>
      <t>12</t>
    </r>
    <r>
      <rPr>
        <sz val="12"/>
        <rFont val="宋体"/>
        <charset val="0"/>
      </rPr>
      <t>、新安源古树保护暨环境提升工程：六角亭修缮</t>
    </r>
    <r>
      <rPr>
        <sz val="12"/>
        <rFont val="Times New Roman"/>
        <charset val="0"/>
      </rPr>
      <t>1</t>
    </r>
    <r>
      <rPr>
        <sz val="12"/>
        <rFont val="宋体"/>
        <charset val="0"/>
      </rPr>
      <t>座，浆砌块石挡墙</t>
    </r>
    <r>
      <rPr>
        <sz val="12"/>
        <rFont val="Times New Roman"/>
        <charset val="0"/>
      </rPr>
      <t>180</t>
    </r>
    <r>
      <rPr>
        <sz val="12"/>
        <rFont val="宋体"/>
        <charset val="0"/>
      </rPr>
      <t>立方米，苗木栽植</t>
    </r>
    <r>
      <rPr>
        <sz val="12"/>
        <rFont val="Times New Roman"/>
        <charset val="0"/>
      </rPr>
      <t>20</t>
    </r>
    <r>
      <rPr>
        <sz val="12"/>
        <rFont val="宋体"/>
        <charset val="0"/>
      </rPr>
      <t>株，修复路面</t>
    </r>
    <r>
      <rPr>
        <sz val="12"/>
        <rFont val="Times New Roman"/>
        <charset val="0"/>
      </rPr>
      <t>20</t>
    </r>
    <r>
      <rPr>
        <sz val="12"/>
        <rFont val="宋体"/>
        <charset val="0"/>
      </rPr>
      <t>平方米，新建园艺路面</t>
    </r>
    <r>
      <rPr>
        <sz val="12"/>
        <rFont val="Times New Roman"/>
        <charset val="0"/>
      </rPr>
      <t>150</t>
    </r>
    <r>
      <rPr>
        <sz val="12"/>
        <rFont val="宋体"/>
        <charset val="0"/>
      </rPr>
      <t>平方米。</t>
    </r>
    <r>
      <rPr>
        <sz val="12"/>
        <rFont val="Times New Roman"/>
        <charset val="0"/>
      </rPr>
      <t>13</t>
    </r>
    <r>
      <rPr>
        <sz val="12"/>
        <rFont val="宋体"/>
        <charset val="0"/>
      </rPr>
      <t>、鹤城乡新安源村冯村村容美化工程：古树保护花池、地面排水沟、地面整修。</t>
    </r>
    <r>
      <rPr>
        <sz val="12"/>
        <rFont val="Times New Roman"/>
        <charset val="0"/>
      </rPr>
      <t>14</t>
    </r>
    <r>
      <rPr>
        <sz val="12"/>
        <rFont val="宋体"/>
        <charset val="0"/>
      </rPr>
      <t>、鹤城乡渔塘村新修碣田水坝挡墙工程：新建浆砌石挡墙。</t>
    </r>
    <r>
      <rPr>
        <sz val="12"/>
        <rFont val="Times New Roman"/>
        <charset val="0"/>
      </rPr>
      <t>15</t>
    </r>
    <r>
      <rPr>
        <sz val="12"/>
        <rFont val="宋体"/>
        <charset val="0"/>
      </rPr>
      <t>、鹤城乡左右龙村右龙瀑布自然景观护栏工程：新建仿生态栏杆。</t>
    </r>
    <r>
      <rPr>
        <sz val="12"/>
        <rFont val="Times New Roman"/>
        <charset val="0"/>
      </rPr>
      <t>16</t>
    </r>
    <r>
      <rPr>
        <sz val="12"/>
        <rFont val="宋体"/>
        <charset val="0"/>
      </rPr>
      <t>、休宁县鹤城乡渔塘村牌楼下一、二、三组道路提升工程：新建透水混凝土路面、地沟及电缆沟。</t>
    </r>
    <r>
      <rPr>
        <sz val="12"/>
        <rFont val="Times New Roman"/>
        <charset val="0"/>
      </rPr>
      <t>17</t>
    </r>
    <r>
      <rPr>
        <sz val="12"/>
        <rFont val="宋体"/>
        <charset val="0"/>
      </rPr>
      <t>、新安源香榧基地护栏：新建护栏</t>
    </r>
    <r>
      <rPr>
        <sz val="12"/>
        <rFont val="Times New Roman"/>
        <charset val="0"/>
      </rPr>
      <t>220</t>
    </r>
    <r>
      <rPr>
        <sz val="12"/>
        <rFont val="宋体"/>
        <charset val="0"/>
      </rPr>
      <t>米。</t>
    </r>
    <r>
      <rPr>
        <sz val="12"/>
        <rFont val="Times New Roman"/>
        <charset val="0"/>
      </rPr>
      <t>18</t>
    </r>
    <r>
      <rPr>
        <sz val="12"/>
        <rFont val="宋体"/>
        <charset val="0"/>
      </rPr>
      <t>、右龙村周边环境整治：拆除及整治</t>
    </r>
    <r>
      <rPr>
        <sz val="12"/>
        <rFont val="Times New Roman"/>
        <charset val="0"/>
      </rPr>
      <t>6</t>
    </r>
    <r>
      <rPr>
        <sz val="12"/>
        <rFont val="宋体"/>
        <charset val="0"/>
      </rPr>
      <t>处，新建栏杆</t>
    </r>
    <r>
      <rPr>
        <sz val="12"/>
        <rFont val="Times New Roman"/>
        <charset val="0"/>
      </rPr>
      <t>85</t>
    </r>
    <r>
      <rPr>
        <sz val="12"/>
        <rFont val="宋体"/>
        <charset val="0"/>
      </rPr>
      <t>米，墙面出新</t>
    </r>
    <r>
      <rPr>
        <sz val="12"/>
        <rFont val="Times New Roman"/>
        <charset val="0"/>
      </rPr>
      <t>550</t>
    </r>
    <r>
      <rPr>
        <sz val="12"/>
        <rFont val="宋体"/>
        <charset val="0"/>
      </rPr>
      <t>平方米。</t>
    </r>
    <r>
      <rPr>
        <sz val="12"/>
        <rFont val="Times New Roman"/>
        <charset val="0"/>
      </rPr>
      <t>19</t>
    </r>
    <r>
      <rPr>
        <sz val="12"/>
        <rFont val="宋体"/>
        <charset val="0"/>
      </rPr>
      <t>、休宁县六股尖烈士陵园展陈馆装饰工程：建设</t>
    </r>
    <r>
      <rPr>
        <sz val="12"/>
        <rFont val="Times New Roman"/>
        <charset val="0"/>
      </rPr>
      <t>11</t>
    </r>
    <r>
      <rPr>
        <sz val="12"/>
        <rFont val="宋体"/>
        <charset val="0"/>
      </rPr>
      <t>个造型墙，</t>
    </r>
    <r>
      <rPr>
        <sz val="12"/>
        <rFont val="Times New Roman"/>
        <charset val="0"/>
      </rPr>
      <t>15</t>
    </r>
    <r>
      <rPr>
        <sz val="12"/>
        <rFont val="宋体"/>
        <charset val="0"/>
      </rPr>
      <t>套装饰灯（</t>
    </r>
    <r>
      <rPr>
        <sz val="12"/>
        <rFont val="Times New Roman"/>
        <charset val="0"/>
      </rPr>
      <t>10W</t>
    </r>
    <r>
      <rPr>
        <sz val="12"/>
        <rFont val="宋体"/>
        <charset val="0"/>
      </rPr>
      <t>轨道射灯），</t>
    </r>
    <r>
      <rPr>
        <sz val="12"/>
        <rFont val="Times New Roman"/>
        <charset val="0"/>
      </rPr>
      <t>51</t>
    </r>
    <r>
      <rPr>
        <sz val="12"/>
        <rFont val="宋体"/>
        <charset val="0"/>
      </rPr>
      <t>套装饰灯（</t>
    </r>
    <r>
      <rPr>
        <sz val="12"/>
        <rFont val="Times New Roman"/>
        <charset val="0"/>
      </rPr>
      <t>4</t>
    </r>
    <r>
      <rPr>
        <sz val="12"/>
        <rFont val="宋体"/>
        <charset val="0"/>
      </rPr>
      <t>寸调节射灯）等。</t>
    </r>
    <r>
      <rPr>
        <sz val="12"/>
        <rFont val="Times New Roman"/>
        <charset val="0"/>
      </rPr>
      <t>20</t>
    </r>
    <r>
      <rPr>
        <sz val="12"/>
        <rFont val="宋体"/>
        <charset val="0"/>
      </rPr>
      <t>、休宁县革命烈士事迹展陈馆内部布展工程采购项目：建设烈士英名录</t>
    </r>
    <r>
      <rPr>
        <sz val="12"/>
        <rFont val="Times New Roman"/>
        <charset val="0"/>
      </rPr>
      <t>1</t>
    </r>
    <r>
      <rPr>
        <sz val="12"/>
        <rFont val="宋体"/>
        <charset val="0"/>
      </rPr>
      <t>处，导视牌</t>
    </r>
    <r>
      <rPr>
        <sz val="12"/>
        <rFont val="Times New Roman"/>
        <charset val="0"/>
      </rPr>
      <t>2</t>
    </r>
    <r>
      <rPr>
        <sz val="12"/>
        <rFont val="宋体"/>
        <charset val="0"/>
      </rPr>
      <t>个，展示柜</t>
    </r>
    <r>
      <rPr>
        <sz val="12"/>
        <rFont val="Times New Roman"/>
        <charset val="0"/>
      </rPr>
      <t>3</t>
    </r>
    <r>
      <rPr>
        <sz val="12"/>
        <rFont val="宋体"/>
        <charset val="0"/>
      </rPr>
      <t>个，木质竖匾</t>
    </r>
    <r>
      <rPr>
        <sz val="12"/>
        <rFont val="Times New Roman"/>
        <charset val="0"/>
      </rPr>
      <t>1</t>
    </r>
    <r>
      <rPr>
        <sz val="12"/>
        <rFont val="宋体"/>
        <charset val="0"/>
      </rPr>
      <t>个等。</t>
    </r>
    <r>
      <rPr>
        <sz val="12"/>
        <rFont val="Times New Roman"/>
        <charset val="0"/>
      </rPr>
      <t>21</t>
    </r>
    <r>
      <rPr>
        <sz val="12"/>
        <rFont val="宋体"/>
        <charset val="0"/>
      </rPr>
      <t>、</t>
    </r>
    <r>
      <rPr>
        <sz val="12"/>
        <rFont val="Times New Roman"/>
        <charset val="0"/>
      </rPr>
      <t>s222</t>
    </r>
    <r>
      <rPr>
        <sz val="12"/>
        <rFont val="宋体"/>
        <charset val="0"/>
      </rPr>
      <t>省道友谊桥改造项目：友谊桥改造及道路进行修复提升。</t>
    </r>
    <r>
      <rPr>
        <sz val="12"/>
        <rFont val="Times New Roman"/>
        <charset val="0"/>
      </rPr>
      <t>22</t>
    </r>
    <r>
      <rPr>
        <sz val="12"/>
        <rFont val="宋体"/>
        <charset val="0"/>
      </rPr>
      <t>、休祁古道、上甘岭古道修复工程。</t>
    </r>
    <r>
      <rPr>
        <sz val="12"/>
        <rFont val="Times New Roman"/>
        <charset val="0"/>
      </rPr>
      <t>23</t>
    </r>
    <r>
      <rPr>
        <sz val="12"/>
        <rFont val="宋体"/>
        <charset val="0"/>
      </rPr>
      <t>、自然村整治：包括新安源村三处、樟田村一处。</t>
    </r>
  </si>
  <si>
    <t>34-2</t>
  </si>
  <si>
    <t>徽州天路风景道项目</t>
  </si>
  <si>
    <t>源芳乡</t>
  </si>
  <si>
    <r>
      <rPr>
        <sz val="12"/>
        <rFont val="宋体"/>
        <charset val="134"/>
      </rPr>
      <t>总长</t>
    </r>
    <r>
      <rPr>
        <sz val="12"/>
        <rFont val="Times New Roman"/>
        <charset val="134"/>
      </rPr>
      <t>44</t>
    </r>
    <r>
      <rPr>
        <sz val="12"/>
        <rFont val="宋体"/>
        <charset val="134"/>
      </rPr>
      <t>千米：路面改造、重要节点打造、公共服务设施、绿化提升及路域环境整治等。</t>
    </r>
  </si>
  <si>
    <t>34-3</t>
  </si>
  <si>
    <t>流口至四门战备公路建设项目</t>
  </si>
  <si>
    <t>流口镇、鹤城乡、汪村镇</t>
  </si>
  <si>
    <r>
      <rPr>
        <sz val="12"/>
        <rFont val="宋体"/>
        <charset val="134"/>
      </rPr>
      <t>新改建双车道三级公路</t>
    </r>
    <r>
      <rPr>
        <sz val="12"/>
        <rFont val="Times New Roman"/>
        <charset val="134"/>
      </rPr>
      <t>25.146</t>
    </r>
    <r>
      <rPr>
        <sz val="12"/>
        <rFont val="宋体"/>
        <charset val="134"/>
      </rPr>
      <t>千米。</t>
    </r>
  </si>
  <si>
    <t>12630平方米</t>
  </si>
  <si>
    <t>已完成可研批复，设计招投标工作已完成，正在开展初步设计和施工图设计工作</t>
  </si>
  <si>
    <t>县住房城乡建设局</t>
  </si>
  <si>
    <t>休宁县城区雨污管网完善提升工程项目</t>
  </si>
  <si>
    <t>冯腾海</t>
  </si>
  <si>
    <r>
      <rPr>
        <sz val="12"/>
        <rFont val="宋体"/>
        <charset val="134"/>
      </rPr>
      <t>新增城区雨水管网总长度约</t>
    </r>
    <r>
      <rPr>
        <sz val="12"/>
        <rFont val="Times New Roman"/>
        <charset val="134"/>
      </rPr>
      <t xml:space="preserve"> 8</t>
    </r>
    <r>
      <rPr>
        <sz val="12"/>
        <rFont val="宋体"/>
        <charset val="134"/>
      </rPr>
      <t>千米，管网规格为管径</t>
    </r>
    <r>
      <rPr>
        <sz val="12"/>
        <rFont val="Times New Roman"/>
        <charset val="134"/>
      </rPr>
      <t xml:space="preserve"> D400-D1200</t>
    </r>
    <r>
      <rPr>
        <sz val="12"/>
        <rFont val="宋体"/>
        <charset val="134"/>
      </rPr>
      <t>；完成城区</t>
    </r>
    <r>
      <rPr>
        <sz val="12"/>
        <rFont val="Times New Roman"/>
        <charset val="134"/>
      </rPr>
      <t>9</t>
    </r>
    <r>
      <rPr>
        <sz val="12"/>
        <rFont val="宋体"/>
        <charset val="134"/>
      </rPr>
      <t>个老旧小区雨污分流改造；在雨污混接和无排污管网地区，新建污水管网总长度约</t>
    </r>
    <r>
      <rPr>
        <sz val="12"/>
        <rFont val="Times New Roman"/>
        <charset val="134"/>
      </rPr>
      <t>10</t>
    </r>
    <r>
      <rPr>
        <sz val="12"/>
        <rFont val="宋体"/>
        <charset val="134"/>
      </rPr>
      <t>千米，管网规格为管径</t>
    </r>
    <r>
      <rPr>
        <sz val="12"/>
        <rFont val="Times New Roman"/>
        <charset val="134"/>
      </rPr>
      <t xml:space="preserve"> D400-D600</t>
    </r>
    <r>
      <rPr>
        <sz val="12"/>
        <rFont val="宋体"/>
        <charset val="134"/>
      </rPr>
      <t>；对城区</t>
    </r>
    <r>
      <rPr>
        <sz val="12"/>
        <rFont val="Times New Roman"/>
        <charset val="134"/>
      </rPr>
      <t>2</t>
    </r>
    <r>
      <rPr>
        <sz val="12"/>
        <rFont val="宋体"/>
        <charset val="134"/>
      </rPr>
      <t>座污水提升泵站进行升级改造；完成老城区共计</t>
    </r>
    <r>
      <rPr>
        <sz val="12"/>
        <rFont val="Times New Roman"/>
        <charset val="134"/>
      </rPr>
      <t>100</t>
    </r>
    <r>
      <rPr>
        <sz val="12"/>
        <rFont val="宋体"/>
        <charset val="134"/>
      </rPr>
      <t>千米雨污水管网进行检测及修复等。</t>
    </r>
  </si>
  <si>
    <t>完成2个老旧小区雨污分流改造，对2座污水提升泵站进行升级改造；完成20千米雨污水管网检测及修复</t>
  </si>
  <si>
    <t>已完成老旧小区改造工程投标，城区雨污管网修复工程正在进行招标前准备工作</t>
  </si>
  <si>
    <t>项目不涉及用地等，正在进行初步设计，已争取中央预算内补助资金1417万元，2024年度拟发行专项债4000万元</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</si>
  <si>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</si>
  <si>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35-1</t>
  </si>
  <si>
    <r>
      <rPr>
        <sz val="12"/>
        <rFont val="Times New Roman"/>
        <charset val="0"/>
      </rPr>
      <t>2024</t>
    </r>
    <r>
      <rPr>
        <sz val="12"/>
        <rFont val="宋体"/>
        <charset val="134"/>
      </rPr>
      <t>年城镇老旧小区改造</t>
    </r>
  </si>
  <si>
    <r>
      <rPr>
        <sz val="12"/>
        <rFont val="宋体"/>
        <charset val="134"/>
      </rPr>
      <t>进行石鹤巷小区周边等</t>
    </r>
    <r>
      <rPr>
        <sz val="12"/>
        <rFont val="Times New Roman"/>
        <charset val="0"/>
      </rPr>
      <t>2</t>
    </r>
    <r>
      <rPr>
        <sz val="12"/>
        <rFont val="宋体"/>
        <charset val="134"/>
      </rPr>
      <t>个老旧小区的改造，涉及</t>
    </r>
    <r>
      <rPr>
        <sz val="12"/>
        <rFont val="Times New Roman"/>
        <charset val="0"/>
      </rPr>
      <t>300</t>
    </r>
    <r>
      <rPr>
        <sz val="12"/>
        <rFont val="宋体"/>
        <charset val="134"/>
      </rPr>
      <t>户；新建给排水设施、路灯；修整道路、屋面、楼梯间修补；架空线整理；宣传栏。</t>
    </r>
  </si>
  <si>
    <t>已完成老旧小区改造招投标工作</t>
  </si>
  <si>
    <t>已完成项目设计征求意见及方案设计</t>
  </si>
  <si>
    <t>休宁县文昌西桥新建工程</t>
  </si>
  <si>
    <t>休宁城乡建设投资集团有限公司</t>
  </si>
  <si>
    <t>休宁齐云城市建设投资有限责任公司</t>
  </si>
  <si>
    <r>
      <rPr>
        <sz val="12"/>
        <rFont val="宋体"/>
        <charset val="0"/>
      </rPr>
      <t>新建桥梁全长约</t>
    </r>
    <r>
      <rPr>
        <sz val="12"/>
        <rFont val="Times New Roman"/>
        <charset val="0"/>
      </rPr>
      <t>220.4</t>
    </r>
    <r>
      <rPr>
        <sz val="12"/>
        <rFont val="宋体"/>
        <charset val="0"/>
      </rPr>
      <t>米，宽</t>
    </r>
    <r>
      <rPr>
        <sz val="12"/>
        <rFont val="Times New Roman"/>
        <charset val="0"/>
      </rPr>
      <t>36</t>
    </r>
    <r>
      <rPr>
        <sz val="12"/>
        <rFont val="宋体"/>
        <charset val="0"/>
      </rPr>
      <t>米，接线工程长约</t>
    </r>
    <r>
      <rPr>
        <sz val="12"/>
        <rFont val="Times New Roman"/>
        <charset val="0"/>
      </rPr>
      <t>110</t>
    </r>
    <r>
      <rPr>
        <sz val="12"/>
        <rFont val="宋体"/>
        <charset val="0"/>
      </rPr>
      <t>米，宽</t>
    </r>
    <r>
      <rPr>
        <sz val="12"/>
        <rFont val="Times New Roman"/>
        <charset val="0"/>
      </rPr>
      <t>34</t>
    </r>
    <r>
      <rPr>
        <sz val="12"/>
        <rFont val="宋体"/>
        <charset val="0"/>
      </rPr>
      <t>米。含桥梁工程、道路工程、交通工程、信控工程、排水工程、综合管线工程、照明工程、绿化工程。</t>
    </r>
  </si>
  <si>
    <t>完成桥梁主体工程建设</t>
  </si>
  <si>
    <t>已完成175根桥梁桩基施工</t>
  </si>
  <si>
    <t>土地指标已批复</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</si>
  <si>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3</t>
    </r>
    <r>
      <rPr>
        <sz val="12"/>
        <rFont val="宋体"/>
        <charset val="134"/>
      </rPr>
      <t>月</t>
    </r>
  </si>
  <si>
    <t>休宁县城区排水防涝减灾监测体系工程
项目</t>
  </si>
  <si>
    <t>燃气专项覆盖60.22千米燃气阀门井和燃气管网相邻地下空间布设可燃气体智能监测仪600套；桥梁专项:根据休宁县的桥梁现状和桥梁病害特点及桥梁风险评估；供水专项:在休宁县城区范围内共计63.213千米供水管网共布设流量计25套、高频压力计17套、智慧消火栓监测设备82套、漏失在线监测设备165套、管网水质监测设备5套、水源地水质监测设备2套。排水专项:对共计120.83千米排水管渠共布设管网液位计37套，管网流量计6套，河道水位计4套，易涝点水位计和视频监控设备各3套。</t>
  </si>
  <si>
    <t>休宁县城南及城西片区地下管网建设项目</t>
  </si>
  <si>
    <r>
      <rPr>
        <sz val="12"/>
        <rFont val="宋体"/>
        <charset val="0"/>
      </rPr>
      <t>休宁县城区城西、城南片区新建雨水检查井</t>
    </r>
    <r>
      <rPr>
        <sz val="12"/>
        <rFont val="Times New Roman"/>
        <charset val="0"/>
      </rPr>
      <t>866</t>
    </r>
    <r>
      <rPr>
        <sz val="12"/>
        <rFont val="宋体"/>
        <charset val="0"/>
      </rPr>
      <t>座、雨水口</t>
    </r>
    <r>
      <rPr>
        <sz val="12"/>
        <rFont val="Times New Roman"/>
        <charset val="0"/>
      </rPr>
      <t>1127</t>
    </r>
    <r>
      <rPr>
        <sz val="12"/>
        <rFont val="宋体"/>
        <charset val="0"/>
      </rPr>
      <t>座、雨水管网（</t>
    </r>
    <r>
      <rPr>
        <sz val="12"/>
        <rFont val="Times New Roman"/>
        <charset val="0"/>
      </rPr>
      <t>dn300</t>
    </r>
    <r>
      <rPr>
        <sz val="12"/>
        <rFont val="宋体"/>
        <charset val="0"/>
      </rPr>
      <t>～</t>
    </r>
    <r>
      <rPr>
        <sz val="12"/>
        <rFont val="Times New Roman"/>
        <charset val="0"/>
      </rPr>
      <t>dn2000</t>
    </r>
    <r>
      <rPr>
        <sz val="12"/>
        <rFont val="宋体"/>
        <charset val="0"/>
      </rPr>
      <t>）</t>
    </r>
    <r>
      <rPr>
        <sz val="12"/>
        <rFont val="Times New Roman"/>
        <charset val="0"/>
      </rPr>
      <t>37513</t>
    </r>
    <r>
      <rPr>
        <sz val="12"/>
        <rFont val="宋体"/>
        <charset val="0"/>
      </rPr>
      <t>米、排出口</t>
    </r>
    <r>
      <rPr>
        <sz val="12"/>
        <rFont val="Times New Roman"/>
        <charset val="0"/>
      </rPr>
      <t>13</t>
    </r>
    <r>
      <rPr>
        <sz val="12"/>
        <rFont val="宋体"/>
        <charset val="0"/>
      </rPr>
      <t>座；管道清淤</t>
    </r>
    <r>
      <rPr>
        <sz val="12"/>
        <rFont val="Times New Roman"/>
        <charset val="0"/>
      </rPr>
      <t>107540</t>
    </r>
    <r>
      <rPr>
        <sz val="12"/>
        <rFont val="宋体"/>
        <charset val="0"/>
      </rPr>
      <t>平方米及配套基础设施建设。</t>
    </r>
  </si>
  <si>
    <t>泰柯片区及景城片区基础设施项目对上争取项目（储备项目未开工）</t>
  </si>
  <si>
    <t>休宁县城市排水防涝能力提升项目</t>
  </si>
  <si>
    <r>
      <rPr>
        <sz val="12"/>
        <rFont val="宋体"/>
        <charset val="134"/>
      </rPr>
      <t>休宁县城区</t>
    </r>
    <r>
      <rPr>
        <sz val="12"/>
        <rFont val="Times New Roman"/>
        <charset val="0"/>
      </rPr>
      <t>D300-D1200</t>
    </r>
    <r>
      <rPr>
        <sz val="12"/>
        <rFont val="宋体"/>
        <charset val="134"/>
      </rPr>
      <t>雨水管网检测、修复改造</t>
    </r>
    <r>
      <rPr>
        <sz val="12"/>
        <rFont val="Times New Roman"/>
        <charset val="0"/>
      </rPr>
      <t>54465</t>
    </r>
    <r>
      <rPr>
        <sz val="12"/>
        <rFont val="宋体"/>
        <charset val="134"/>
      </rPr>
      <t>米，</t>
    </r>
    <r>
      <rPr>
        <sz val="12"/>
        <rFont val="Times New Roman"/>
        <charset val="0"/>
      </rPr>
      <t>D400-D1800</t>
    </r>
    <r>
      <rPr>
        <sz val="12"/>
        <rFont val="宋体"/>
        <charset val="134"/>
      </rPr>
      <t>雨水管网新建</t>
    </r>
    <r>
      <rPr>
        <sz val="12"/>
        <rFont val="Times New Roman"/>
        <charset val="0"/>
      </rPr>
      <t>7925</t>
    </r>
    <r>
      <rPr>
        <sz val="12"/>
        <rFont val="宋体"/>
        <charset val="134"/>
      </rPr>
      <t>米等。</t>
    </r>
  </si>
  <si>
    <t>城区基础设施短板储备项目</t>
  </si>
  <si>
    <t>齐云山管委会</t>
  </si>
  <si>
    <t>齐云山自由家树屋世界提升工程</t>
  </si>
  <si>
    <r>
      <rPr>
        <b/>
        <sz val="12"/>
        <color theme="1"/>
        <rFont val="宋体"/>
        <charset val="134"/>
      </rPr>
      <t>胡</t>
    </r>
    <r>
      <rPr>
        <b/>
        <sz val="12"/>
        <color theme="1"/>
        <rFont val="Times New Roman"/>
        <charset val="0"/>
      </rPr>
      <t xml:space="preserve">  </t>
    </r>
    <r>
      <rPr>
        <b/>
        <sz val="12"/>
        <color theme="1"/>
        <rFont val="宋体"/>
        <charset val="134"/>
      </rPr>
      <t>芬</t>
    </r>
  </si>
  <si>
    <r>
      <rPr>
        <sz val="12"/>
        <rFont val="宋体"/>
        <charset val="134"/>
      </rPr>
      <t>齐云山文化旅游发展有限公司</t>
    </r>
  </si>
  <si>
    <r>
      <rPr>
        <sz val="12"/>
        <rFont val="宋体"/>
        <charset val="134"/>
      </rPr>
      <t>齐云山风景名胜区管理委员会</t>
    </r>
  </si>
  <si>
    <r>
      <rPr>
        <sz val="12"/>
        <rFont val="宋体"/>
        <charset val="134"/>
      </rPr>
      <t>齐云山风景区</t>
    </r>
  </si>
  <si>
    <r>
      <rPr>
        <sz val="12"/>
        <rFont val="宋体"/>
        <charset val="134"/>
      </rPr>
      <t>对自由家树屋、营地及公共区域，体验产品扩建等维度进行提质改造；研学课程开发预采购。萌宠乐园升级改造户外运动设施设升级改造。</t>
    </r>
  </si>
  <si>
    <r>
      <rPr>
        <sz val="12"/>
        <rFont val="宋体"/>
        <charset val="134"/>
      </rPr>
      <t>社会投资</t>
    </r>
  </si>
  <si>
    <t>完成马场、迷你高尔夫、高空探险、高空滑索等户外项目的改造升级</t>
  </si>
  <si>
    <r>
      <rPr>
        <sz val="12"/>
        <rFont val="宋体"/>
        <charset val="0"/>
      </rPr>
      <t>已完成马场、淘金大冒险、室内亲子中心及萌宠乐园子项目的升级改造，预计</t>
    </r>
    <r>
      <rPr>
        <sz val="12"/>
        <rFont val="Times New Roman"/>
        <charset val="0"/>
      </rPr>
      <t>2024</t>
    </r>
    <r>
      <rPr>
        <sz val="12"/>
        <rFont val="宋体"/>
        <charset val="0"/>
      </rPr>
      <t>年</t>
    </r>
    <r>
      <rPr>
        <sz val="12"/>
        <rFont val="Times New Roman"/>
        <charset val="0"/>
      </rPr>
      <t>12</t>
    </r>
    <r>
      <rPr>
        <sz val="12"/>
        <rFont val="宋体"/>
        <charset val="0"/>
      </rPr>
      <t>月前可完成包含攀岩、迷你高尔夫、高空探险等户外活动项目的升级改造</t>
    </r>
  </si>
  <si>
    <r>
      <rPr>
        <sz val="12"/>
        <rFont val="Times New Roman"/>
        <charset val="0"/>
      </rPr>
      <t>2023</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10</t>
    </r>
    <r>
      <rPr>
        <sz val="12"/>
        <rFont val="宋体"/>
        <charset val="134"/>
      </rPr>
      <t>月</t>
    </r>
  </si>
  <si>
    <t>齐云山夜游项目</t>
  </si>
  <si>
    <t>齐云山着力打造夜游齐云山活动，分为坐忘花园（烧烤、拓展、音乐会、露营活动）及小镇夜逍遥（夜话齐云、花灯游园会、横江烟花秀）两大板块;完成小镇民宿56间装修、商户店招、公区亮化、绿化、雾森及小剧场打造等事项。</t>
  </si>
  <si>
    <r>
      <rPr>
        <sz val="12"/>
        <rFont val="宋体"/>
        <charset val="134"/>
      </rPr>
      <t>计划</t>
    </r>
    <r>
      <rPr>
        <sz val="12"/>
        <rFont val="宋体"/>
        <charset val="0"/>
      </rPr>
      <t>2024</t>
    </r>
    <r>
      <rPr>
        <sz val="12"/>
        <rFont val="宋体"/>
        <charset val="134"/>
      </rPr>
      <t>年</t>
    </r>
    <r>
      <rPr>
        <sz val="12"/>
        <rFont val="宋体"/>
        <charset val="0"/>
      </rPr>
      <t>6</t>
    </r>
    <r>
      <rPr>
        <sz val="12"/>
        <rFont val="宋体"/>
        <charset val="134"/>
      </rPr>
      <t>月至</t>
    </r>
    <r>
      <rPr>
        <sz val="12"/>
        <rFont val="宋体"/>
        <charset val="0"/>
      </rPr>
      <t>2025</t>
    </r>
    <r>
      <rPr>
        <sz val="12"/>
        <rFont val="宋体"/>
        <charset val="134"/>
      </rPr>
      <t>年</t>
    </r>
    <r>
      <rPr>
        <sz val="12"/>
        <rFont val="宋体"/>
        <charset val="0"/>
      </rPr>
      <t>2</t>
    </r>
    <r>
      <rPr>
        <sz val="12"/>
        <rFont val="宋体"/>
        <charset val="134"/>
      </rPr>
      <t>月共计</t>
    </r>
    <r>
      <rPr>
        <sz val="12"/>
        <rFont val="宋体"/>
        <charset val="0"/>
      </rPr>
      <t>1</t>
    </r>
    <r>
      <rPr>
        <sz val="12"/>
        <rFont val="宋体"/>
        <charset val="134"/>
      </rPr>
      <t>0个月开放活动</t>
    </r>
  </si>
  <si>
    <t>竹筏龙舟项目已常态化开展运营，年度战略演绎合作已经开展，活动常态化举办</t>
  </si>
  <si>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</si>
  <si>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祥福瑞度假酒店提升及小镇街区改造项目</t>
  </si>
  <si>
    <r>
      <rPr>
        <sz val="12"/>
        <rFont val="Times New Roman"/>
        <charset val="0"/>
      </rPr>
      <t>1</t>
    </r>
    <r>
      <rPr>
        <sz val="12"/>
        <rFont val="宋体"/>
        <charset val="0"/>
      </rPr>
      <t>、</t>
    </r>
    <r>
      <rPr>
        <sz val="12"/>
        <rFont val="Times New Roman"/>
        <charset val="0"/>
      </rPr>
      <t>2024</t>
    </r>
    <r>
      <rPr>
        <sz val="12"/>
        <rFont val="宋体"/>
        <charset val="0"/>
      </rPr>
      <t>年度完成</t>
    </r>
    <r>
      <rPr>
        <sz val="12"/>
        <rFont val="Times New Roman"/>
        <charset val="0"/>
      </rPr>
      <t>280</t>
    </r>
    <r>
      <rPr>
        <sz val="12"/>
        <rFont val="宋体"/>
        <charset val="0"/>
      </rPr>
      <t>间客房热水气、空调、软装等改造提升事项。</t>
    </r>
    <r>
      <rPr>
        <sz val="12"/>
        <rFont val="Times New Roman"/>
        <charset val="0"/>
      </rPr>
      <t xml:space="preserve">
2</t>
    </r>
    <r>
      <rPr>
        <sz val="12"/>
        <rFont val="宋体"/>
        <charset val="0"/>
      </rPr>
      <t>、</t>
    </r>
    <r>
      <rPr>
        <sz val="12"/>
        <rFont val="Times New Roman"/>
        <charset val="0"/>
      </rPr>
      <t>2024</t>
    </r>
    <r>
      <rPr>
        <sz val="12"/>
        <rFont val="宋体"/>
        <charset val="0"/>
      </rPr>
      <t>年完成东公寓楼</t>
    </r>
    <r>
      <rPr>
        <sz val="12"/>
        <rFont val="Times New Roman"/>
        <charset val="0"/>
      </rPr>
      <t>312</t>
    </r>
    <r>
      <rPr>
        <sz val="12"/>
        <rFont val="宋体"/>
        <charset val="0"/>
      </rPr>
      <t>间客房装修工程。</t>
    </r>
  </si>
  <si>
    <t>完成281间客房的土建、水电消防改造</t>
  </si>
  <si>
    <t>齐云山生态文化旅游度假区齐云公寓改造提升项目</t>
  </si>
  <si>
    <t>土建改造及装修项目已完成50%，室外配套项目已经启动</t>
  </si>
  <si>
    <t>10月</t>
  </si>
  <si>
    <t>不涉及新增土地，只涉及改造项目前期证照报批，目前已对接市图审中心及县建设局，正在办理中</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</si>
  <si>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</si>
  <si>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齐云山生态文化旅游度假区亲水互动项目</t>
  </si>
  <si>
    <t>项目拟建占地约5000平方米，分横江水车景观区、森林水车互动区、浅滩亲水嬉戏区三大区域；该项目利用人工和自然水道形成的水系和浅滩，配置互动戏水装备，形成可以亲水、戏水，丰富齐云山横江段水上娱乐活动；坐忘花园园林绿化、无动力设备等改造；横江亲水互动项目。</t>
  </si>
  <si>
    <t>开工建设</t>
  </si>
  <si>
    <t>本项目目前处于设计深化阶段，已向集团积极争取立项审批</t>
  </si>
  <si>
    <r>
      <rPr>
        <sz val="12"/>
        <rFont val="Times New Roman"/>
        <charset val="134"/>
      </rPr>
      <t>6</t>
    </r>
    <r>
      <rPr>
        <sz val="12"/>
        <rFont val="宋体"/>
        <charset val="134"/>
      </rPr>
      <t>月</t>
    </r>
  </si>
  <si>
    <t>因项目尚未过集团投决会，前期报批事项未启动</t>
  </si>
  <si>
    <t>集团有可能投决不成功</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</si>
  <si>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</si>
  <si>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县农业农村水利局</t>
  </si>
  <si>
    <t>休宁县乡村振兴耕地保护建设项目</t>
  </si>
  <si>
    <t>对休宁县8个乡镇进行土地综合整治，主要包括农田、茶园、道路规划整理，增加有效耕地面积，拟找回耕地和基本农田约10000亩，规划整治土地1000亩，可新增耕地指标300亩；新建及改造提升高标准农田3.9万亩，包括疏浚坑塘，新建灌溉泵站，清淤、衬砌渠道，重建拦水堰等工程；建箬叶仓储车间约700平方米，莲藕深加工车间2000平方米，改造2900平方米茶叶加工车间；打造智慧农业示范基地，新建智慧农业示范示中心12000平方米；发展雪里蕻示范种植1000亩，稻虾示范种养3600亩；配套停车场、道路提升、雨污水管网、环境整治等基础设施建设工程。</t>
  </si>
  <si>
    <t>目前正在修改专项债申报文本</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</si>
  <si>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-2026</t>
    </r>
    <r>
      <rPr>
        <sz val="12"/>
        <rFont val="宋体"/>
        <charset val="134"/>
      </rPr>
      <t>年</t>
    </r>
    <r>
      <rPr>
        <sz val="12"/>
        <rFont val="Times New Roman"/>
        <charset val="0"/>
      </rPr>
      <t>6</t>
    </r>
    <r>
      <rPr>
        <sz val="12"/>
        <rFont val="宋体"/>
        <charset val="134"/>
      </rPr>
      <t>月</t>
    </r>
  </si>
  <si>
    <t>44-1</t>
  </si>
  <si>
    <r>
      <rPr>
        <sz val="12"/>
        <rFont val="Times New Roman"/>
        <charset val="0"/>
      </rPr>
      <t>2024</t>
    </r>
    <r>
      <rPr>
        <sz val="12"/>
        <rFont val="宋体"/>
        <charset val="134"/>
      </rPr>
      <t>年休宁县蓝田镇高标准农田建设改造提升项目</t>
    </r>
  </si>
  <si>
    <t>休宁县水利工程建设管理处</t>
  </si>
  <si>
    <t>蓝田镇</t>
  </si>
  <si>
    <r>
      <rPr>
        <sz val="12"/>
        <rFont val="宋体"/>
        <charset val="134"/>
      </rPr>
      <t>改造提升高标准农田</t>
    </r>
    <r>
      <rPr>
        <sz val="12"/>
        <rFont val="Times New Roman"/>
        <charset val="0"/>
      </rPr>
      <t>1</t>
    </r>
    <r>
      <rPr>
        <sz val="12"/>
        <rFont val="宋体"/>
        <charset val="134"/>
      </rPr>
      <t>万亩。</t>
    </r>
  </si>
  <si>
    <r>
      <rPr>
        <sz val="12"/>
        <rFont val="宋体"/>
        <charset val="134"/>
      </rPr>
      <t>完成项目总投资的</t>
    </r>
    <r>
      <rPr>
        <sz val="12"/>
        <rFont val="宋体"/>
        <charset val="0"/>
      </rPr>
      <t>80%</t>
    </r>
  </si>
  <si>
    <t>进行前期勘探</t>
  </si>
  <si>
    <r>
      <rPr>
        <sz val="12"/>
        <rFont val="Times New Roman"/>
        <charset val="0"/>
      </rPr>
      <t>2024</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</si>
  <si>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44-2</t>
  </si>
  <si>
    <r>
      <rPr>
        <sz val="12"/>
        <rFont val="Times New Roman"/>
        <charset val="0"/>
      </rPr>
      <t>2023</t>
    </r>
    <r>
      <rPr>
        <sz val="12"/>
        <rFont val="宋体"/>
        <charset val="134"/>
      </rPr>
      <t>年度和美乡村省级中心村建设项目</t>
    </r>
  </si>
  <si>
    <r>
      <rPr>
        <sz val="12"/>
        <rFont val="宋体"/>
        <charset val="134"/>
      </rPr>
      <t>齐云山镇典口行政村江村中心村、万安镇南潜行政村水坑中心村、东临溪镇芳口行政村芳口中心村、商山镇金竹行政村金竹村、溪口镇山培行政村山培中心村、五城镇红坑源行政村红坑源中心村、五城镇西</t>
    </r>
    <r>
      <rPr>
        <sz val="12"/>
        <rFont val="Times New Roman"/>
        <charset val="0"/>
      </rPr>
      <t xml:space="preserve">
</t>
    </r>
    <r>
      <rPr>
        <sz val="12"/>
        <rFont val="宋体"/>
        <charset val="134"/>
      </rPr>
      <t>田行政村西田中心村、渭桥乡渠口行政村渠口中心村</t>
    </r>
  </si>
  <si>
    <r>
      <rPr>
        <sz val="12"/>
        <rFont val="宋体"/>
        <charset val="134"/>
      </rPr>
      <t>新建生态停车场、健身广场，增设亮化、绿化。更换铺设供水管网，进行农村卫生改厕，开展房前屋后环境整治，道路硬化及提升，建设污水处理终端及配套管网建设</t>
    </r>
    <r>
      <rPr>
        <sz val="12"/>
        <rFont val="Times New Roman"/>
        <charset val="0"/>
      </rPr>
      <t>8</t>
    </r>
    <r>
      <rPr>
        <sz val="12"/>
        <rFont val="宋体"/>
        <charset val="134"/>
      </rPr>
      <t>处，同步进行河沟渠塘疏浚清淤。同步实施精神文明建设、特色产业发展和村容村貌提升等内容。</t>
    </r>
  </si>
  <si>
    <t>休宁县2023年度美丽乡村建设项目</t>
  </si>
  <si>
    <t>完成45%</t>
  </si>
  <si>
    <t>江村2亩征地完成</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</si>
  <si>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</si>
  <si>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44-2-1</t>
  </si>
  <si>
    <t>渭桥乡和美乡村及
环境整治项目</t>
  </si>
  <si>
    <t>渭桥乡人民政府</t>
  </si>
  <si>
    <t>渭桥乡</t>
  </si>
  <si>
    <t>和美乡村、环境整治建设。</t>
  </si>
  <si>
    <t>已进场对污水进行改造,对村内453m河道清淤整治，新建水埠头一座，硬化通组路长491米，均宽3米，厚18cm，C25砼水泥路面及其他道路附属设施；村内巷道长758米，宽1.4米～2.5米，铺贴50mm厚红麻石板</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</si>
  <si>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</si>
  <si>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44-2-2</t>
  </si>
  <si>
    <t>西田、红坑源美丽
乡村建设</t>
  </si>
  <si>
    <t>五城镇人民政府</t>
  </si>
  <si>
    <t>五城镇</t>
  </si>
  <si>
    <r>
      <rPr>
        <sz val="12"/>
        <rFont val="宋体"/>
        <charset val="134"/>
      </rPr>
      <t>西田、红坑源村美丽乡村建设，污水收集处理，包括卫生改厕，村庄道路硬化，节点打造、环境整治等。</t>
    </r>
  </si>
  <si>
    <t>五城镇西田村基础设施建设项目、五城镇霞浦岭新村基础设施建设项目</t>
  </si>
  <si>
    <t>西田村正在推进卫生改厕，红坑源村正在推进五清一改工作</t>
  </si>
  <si>
    <t>已完成要素保障</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</si>
  <si>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</si>
  <si>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44-2-3</t>
  </si>
  <si>
    <r>
      <rPr>
        <sz val="12"/>
        <rFont val="Times New Roman"/>
        <charset val="0"/>
      </rPr>
      <t>2024</t>
    </r>
    <r>
      <rPr>
        <sz val="12"/>
        <rFont val="宋体"/>
        <charset val="0"/>
      </rPr>
      <t>年度齐云山典口村片区市级和美乡村精品示范村项目</t>
    </r>
    <r>
      <rPr>
        <sz val="12"/>
        <rFont val="Times New Roman"/>
        <charset val="0"/>
      </rPr>
      <t xml:space="preserve">
</t>
    </r>
    <r>
      <rPr>
        <sz val="12"/>
        <rFont val="宋体"/>
        <charset val="0"/>
      </rPr>
      <t>（一期）</t>
    </r>
  </si>
  <si>
    <t>齐云山镇人民政府</t>
  </si>
  <si>
    <t>齐云山镇</t>
  </si>
  <si>
    <r>
      <rPr>
        <sz val="12"/>
        <rFont val="宋体"/>
        <charset val="134"/>
      </rPr>
      <t>拟在齐云山镇典口片区新建污水处理设施、村内道路。完善村内亮化、绿化。开展村内环境卫生、乱堆乱放整治，打造五小园、微景观、打卡点等。在典口江村自然村入口处安装集市摊位车</t>
    </r>
    <r>
      <rPr>
        <sz val="12"/>
        <rFont val="Times New Roman"/>
        <charset val="0"/>
      </rPr>
      <t>18</t>
    </r>
    <r>
      <rPr>
        <sz val="12"/>
        <rFont val="宋体"/>
        <charset val="134"/>
      </rPr>
      <t>台，配套建设电力设施安装，及集市周边杂草垃圾清理。新建占地</t>
    </r>
    <r>
      <rPr>
        <sz val="12"/>
        <rFont val="Times New Roman"/>
        <charset val="0"/>
      </rPr>
      <t>2000</t>
    </r>
    <r>
      <rPr>
        <sz val="12"/>
        <rFont val="宋体"/>
        <charset val="134"/>
      </rPr>
      <t>平方米莲藕深加工车间，用于研发莲藕产品，规划莲藕深加工项目，发展藕类特色农产品，及配套电力及附属设施。新建设乡村田园、渭渠河休闲形象打卡点等业态及建筑。</t>
    </r>
  </si>
  <si>
    <t>完成黄山齐峰营地荷花集市，莲藕深加工项目及村内污水处理设施、道路建设</t>
  </si>
  <si>
    <t>齐云山镇典口村和美乡村基础设施建设项目</t>
  </si>
  <si>
    <t>典口污水项目已开工建设，污水终端建设已完成，道路主管网铺设已完成，正在进行污水接户，村内环境卫生治理已开工，正在进行主路周边卫生环境治理</t>
  </si>
  <si>
    <t>涉及项目用地已完成征收2亩</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</si>
  <si>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</si>
  <si>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44-3</t>
  </si>
  <si>
    <t>耕地保护及提质工程（含耕地找回）</t>
  </si>
  <si>
    <t>县自然资源和规划局</t>
  </si>
  <si>
    <t>需结合每年国家变更调查耕地流失结果确定</t>
  </si>
  <si>
    <t>44-4</t>
  </si>
  <si>
    <t>乡村振兴示范产业工程</t>
  </si>
  <si>
    <t>和美乡村省级精品示范村建设项目</t>
  </si>
  <si>
    <t>齐云山镇岩脚村、东亭村；海阳镇盐铺村；商山镇黄村村；溪口镇祖源村、木梨硔村</t>
  </si>
  <si>
    <r>
      <rPr>
        <sz val="12"/>
        <rFont val="Times New Roman"/>
        <charset val="134"/>
      </rPr>
      <t>1</t>
    </r>
    <r>
      <rPr>
        <sz val="12"/>
        <rFont val="宋体"/>
        <charset val="134"/>
      </rPr>
      <t>、盐铺村围绕产业、人才、文化、生态、组织五大振兴，谋划</t>
    </r>
    <r>
      <rPr>
        <sz val="12"/>
        <rFont val="Times New Roman"/>
        <charset val="134"/>
      </rPr>
      <t>39</t>
    </r>
    <r>
      <rPr>
        <sz val="12"/>
        <rFont val="宋体"/>
        <charset val="134"/>
      </rPr>
      <t>个重点建设任务进行建设，建设周期为</t>
    </r>
    <r>
      <rPr>
        <sz val="12"/>
        <rFont val="Times New Roman"/>
        <charset val="134"/>
      </rPr>
      <t>2-3</t>
    </r>
    <r>
      <rPr>
        <sz val="12"/>
        <rFont val="宋体"/>
        <charset val="134"/>
      </rPr>
      <t>年，其中：</t>
    </r>
    <r>
      <rPr>
        <sz val="12"/>
        <rFont val="Times New Roman"/>
        <charset val="134"/>
      </rPr>
      <t>2023-2025</t>
    </r>
    <r>
      <rPr>
        <sz val="12"/>
        <rFont val="宋体"/>
        <charset val="134"/>
      </rPr>
      <t>年的项目有</t>
    </r>
    <r>
      <rPr>
        <sz val="12"/>
        <rFont val="Times New Roman"/>
        <charset val="134"/>
      </rPr>
      <t>21</t>
    </r>
    <r>
      <rPr>
        <sz val="12"/>
        <rFont val="宋体"/>
        <charset val="134"/>
      </rPr>
      <t>个（包括菊花品牌化提升项目、盐铺村农产品加工园建设项目、民风文明工程项目等）；</t>
    </r>
    <r>
      <rPr>
        <sz val="12"/>
        <rFont val="Times New Roman"/>
        <charset val="134"/>
      </rPr>
      <t>2024</t>
    </r>
    <r>
      <rPr>
        <sz val="12"/>
        <rFont val="宋体"/>
        <charset val="134"/>
      </rPr>
      <t>年的项目有</t>
    </r>
    <r>
      <rPr>
        <sz val="12"/>
        <rFont val="Times New Roman"/>
        <charset val="134"/>
      </rPr>
      <t>12</t>
    </r>
    <r>
      <rPr>
        <sz val="12"/>
        <rFont val="宋体"/>
        <charset val="134"/>
      </rPr>
      <t>个（包括盐铺村乡村特色大食堂项目、荷色莲香荷花基地提升项目等）；</t>
    </r>
    <r>
      <rPr>
        <sz val="12"/>
        <rFont val="Times New Roman"/>
        <charset val="134"/>
      </rPr>
      <t>2024-2025</t>
    </r>
    <r>
      <rPr>
        <sz val="12"/>
        <rFont val="宋体"/>
        <charset val="134"/>
      </rPr>
      <t>年的项目有</t>
    </r>
    <r>
      <rPr>
        <sz val="12"/>
        <rFont val="Times New Roman"/>
        <charset val="134"/>
      </rPr>
      <t>4</t>
    </r>
    <r>
      <rPr>
        <sz val="12"/>
        <rFont val="宋体"/>
        <charset val="134"/>
      </rPr>
      <t>个（包括激励工程项目、采菊东篱夜景演绎项目等）。</t>
    </r>
    <r>
      <rPr>
        <sz val="12"/>
        <rFont val="Times New Roman"/>
        <charset val="134"/>
      </rPr>
      <t xml:space="preserve">
2</t>
    </r>
    <r>
      <rPr>
        <sz val="12"/>
        <rFont val="宋体"/>
        <charset val="134"/>
      </rPr>
      <t>、岩脚村片区和美乡村建设周期为</t>
    </r>
    <r>
      <rPr>
        <sz val="12"/>
        <rFont val="Times New Roman"/>
        <charset val="134"/>
      </rPr>
      <t>3</t>
    </r>
    <r>
      <rPr>
        <sz val="12"/>
        <rFont val="宋体"/>
        <charset val="134"/>
      </rPr>
      <t>年，其中：</t>
    </r>
    <r>
      <rPr>
        <sz val="12"/>
        <rFont val="Times New Roman"/>
        <charset val="134"/>
      </rPr>
      <t>2023</t>
    </r>
    <r>
      <rPr>
        <sz val="12"/>
        <rFont val="宋体"/>
        <charset val="134"/>
      </rPr>
      <t>年启动的项目有</t>
    </r>
    <r>
      <rPr>
        <sz val="12"/>
        <rFont val="Times New Roman"/>
        <charset val="134"/>
      </rPr>
      <t>18</t>
    </r>
    <r>
      <rPr>
        <sz val="12"/>
        <rFont val="宋体"/>
        <charset val="134"/>
      </rPr>
      <t>个（包括岩脚村景观农业观光项目、岩脚村节庆活动项目、游客服务中心周边环境改造提升项目、劣</t>
    </r>
    <r>
      <rPr>
        <sz val="12"/>
        <rFont val="Times New Roman"/>
        <charset val="134"/>
      </rPr>
      <t>V</t>
    </r>
    <r>
      <rPr>
        <sz val="12"/>
        <rFont val="宋体"/>
        <charset val="134"/>
      </rPr>
      <t>类小微水体全面消除项目等）；</t>
    </r>
    <r>
      <rPr>
        <sz val="12"/>
        <rFont val="Times New Roman"/>
        <charset val="134"/>
      </rPr>
      <t>2024</t>
    </r>
    <r>
      <rPr>
        <sz val="12"/>
        <rFont val="宋体"/>
        <charset val="134"/>
      </rPr>
      <t>年启动的项目有</t>
    </r>
    <r>
      <rPr>
        <sz val="12"/>
        <rFont val="Times New Roman"/>
        <charset val="134"/>
      </rPr>
      <t>9</t>
    </r>
    <r>
      <rPr>
        <sz val="12"/>
        <rFont val="宋体"/>
        <charset val="134"/>
      </rPr>
      <t>个（齐云山休闲民宿改造项目、岩脚村乡村运营基地项目等）。</t>
    </r>
    <r>
      <rPr>
        <sz val="12"/>
        <rFont val="Times New Roman"/>
        <charset val="134"/>
      </rPr>
      <t xml:space="preserve">
3</t>
    </r>
    <r>
      <rPr>
        <sz val="12"/>
        <rFont val="宋体"/>
        <charset val="134"/>
      </rPr>
      <t>、黄村和美乡村建设周期为</t>
    </r>
    <r>
      <rPr>
        <sz val="12"/>
        <rFont val="Times New Roman"/>
        <charset val="134"/>
      </rPr>
      <t>2-3</t>
    </r>
    <r>
      <rPr>
        <sz val="12"/>
        <rFont val="宋体"/>
        <charset val="134"/>
      </rPr>
      <t>年，其中：</t>
    </r>
    <r>
      <rPr>
        <sz val="12"/>
        <rFont val="Times New Roman"/>
        <charset val="134"/>
      </rPr>
      <t>2023-2025</t>
    </r>
    <r>
      <rPr>
        <sz val="12"/>
        <rFont val="宋体"/>
        <charset val="134"/>
      </rPr>
      <t>年的项目有</t>
    </r>
    <r>
      <rPr>
        <sz val="12"/>
        <rFont val="Times New Roman"/>
        <charset val="134"/>
      </rPr>
      <t>26</t>
    </r>
    <r>
      <rPr>
        <sz val="12"/>
        <rFont val="宋体"/>
        <charset val="134"/>
      </rPr>
      <t>个（包括黄村</t>
    </r>
    <r>
      <rPr>
        <sz val="12"/>
        <rFont val="Times New Roman"/>
        <charset val="134"/>
      </rPr>
      <t>3A</t>
    </r>
    <r>
      <rPr>
        <sz val="12"/>
        <rFont val="宋体"/>
        <charset val="134"/>
      </rPr>
      <t>古村景区创建项目、景观艺术田建设项目、家庭农场认养建设项目、老农特产品加工车间项目等）；</t>
    </r>
    <r>
      <rPr>
        <sz val="12"/>
        <rFont val="Times New Roman"/>
        <charset val="134"/>
      </rPr>
      <t>2024-2025</t>
    </r>
    <r>
      <rPr>
        <sz val="12"/>
        <rFont val="宋体"/>
        <charset val="134"/>
      </rPr>
      <t>年的项目有</t>
    </r>
    <r>
      <rPr>
        <sz val="12"/>
        <rFont val="Times New Roman"/>
        <charset val="134"/>
      </rPr>
      <t>11</t>
    </r>
    <r>
      <rPr>
        <sz val="12"/>
        <rFont val="宋体"/>
        <charset val="134"/>
      </rPr>
      <t>个（古村光影故事会亮化项目、乡村口袋集市项目、黄村田园艺术节活动项目等）。</t>
    </r>
    <r>
      <rPr>
        <sz val="12"/>
        <rFont val="Times New Roman"/>
        <charset val="134"/>
      </rPr>
      <t xml:space="preserve">
4</t>
    </r>
    <r>
      <rPr>
        <sz val="12"/>
        <rFont val="宋体"/>
        <charset val="134"/>
      </rPr>
      <t>、祖源村片区和美乡村建设周期为</t>
    </r>
    <r>
      <rPr>
        <sz val="12"/>
        <rFont val="Times New Roman"/>
        <charset val="134"/>
      </rPr>
      <t>2-3</t>
    </r>
    <r>
      <rPr>
        <sz val="12"/>
        <rFont val="宋体"/>
        <charset val="134"/>
      </rPr>
      <t>年。其中：</t>
    </r>
    <r>
      <rPr>
        <sz val="12"/>
        <rFont val="Times New Roman"/>
        <charset val="134"/>
      </rPr>
      <t>2023-2025</t>
    </r>
    <r>
      <rPr>
        <sz val="12"/>
        <rFont val="宋体"/>
        <charset val="134"/>
      </rPr>
      <t>年的项目有</t>
    </r>
    <r>
      <rPr>
        <sz val="12"/>
        <rFont val="Times New Roman"/>
        <charset val="134"/>
      </rPr>
      <t>39</t>
    </r>
    <r>
      <rPr>
        <sz val="12"/>
        <rFont val="宋体"/>
        <charset val="134"/>
      </rPr>
      <t>个（包括祖源有机果园采摘基地项目、晒秋农俗文化体验项目、祖源中心村公路两侧景观风貌提升、村庄数字化治理改造项目等）。</t>
    </r>
    <r>
      <rPr>
        <sz val="12"/>
        <rFont val="Times New Roman"/>
        <charset val="134"/>
      </rPr>
      <t>2024-2025</t>
    </r>
    <r>
      <rPr>
        <sz val="12"/>
        <rFont val="宋体"/>
        <charset val="134"/>
      </rPr>
      <t>年的项目有</t>
    </r>
    <r>
      <rPr>
        <sz val="12"/>
        <rFont val="Times New Roman"/>
        <charset val="134"/>
      </rPr>
      <t>14</t>
    </r>
    <r>
      <rPr>
        <sz val="12"/>
        <rFont val="宋体"/>
        <charset val="134"/>
      </rPr>
      <t>个（包括祖源滨河风情街区项目、祖源民间古法榨油坊提升改造项目、皖南（祖源</t>
    </r>
    <r>
      <rPr>
        <sz val="12"/>
        <rFont val="Times New Roman"/>
        <charset val="134"/>
      </rPr>
      <t>+</t>
    </r>
    <r>
      <rPr>
        <sz val="12"/>
        <rFont val="宋体"/>
        <charset val="134"/>
      </rPr>
      <t>木梨硔）写生基地建设项目、木梨硔摄影艺术乡村建设项目等）。</t>
    </r>
  </si>
  <si>
    <r>
      <rPr>
        <sz val="12"/>
        <rFont val="宋体"/>
        <charset val="0"/>
      </rPr>
      <t>1</t>
    </r>
    <r>
      <rPr>
        <sz val="12"/>
        <rFont val="宋体"/>
        <charset val="134"/>
      </rPr>
      <t>、完成齐云山休闲民宿改造项目、岩脚村乡村运营基地项目建设；</t>
    </r>
    <r>
      <rPr>
        <sz val="12"/>
        <rFont val="宋体"/>
        <charset val="0"/>
      </rPr>
      <t>2</t>
    </r>
    <r>
      <rPr>
        <sz val="12"/>
        <rFont val="宋体"/>
        <charset val="134"/>
      </rPr>
      <t>、黄村</t>
    </r>
    <r>
      <rPr>
        <sz val="12"/>
        <rFont val="宋体"/>
        <charset val="0"/>
      </rPr>
      <t>3A</t>
    </r>
    <r>
      <rPr>
        <sz val="12"/>
        <rFont val="宋体"/>
        <charset val="134"/>
      </rPr>
      <t>古村景区创建项目、景观艺术田建设项目、家庭农场认养建设项目、老农特产品加工车间项目完工；</t>
    </r>
    <r>
      <rPr>
        <sz val="12"/>
        <rFont val="宋体"/>
        <charset val="0"/>
      </rPr>
      <t>3</t>
    </r>
    <r>
      <rPr>
        <sz val="12"/>
        <rFont val="宋体"/>
        <charset val="134"/>
      </rPr>
      <t>、祖源有机果园采摘基地项目、晒秋农俗文化体验项目、祖源中心村公路两侧景观风貌提升、村庄数字化治理改造项目等；</t>
    </r>
    <r>
      <rPr>
        <sz val="12"/>
        <rFont val="宋体"/>
        <charset val="0"/>
      </rPr>
      <t>4</t>
    </r>
    <r>
      <rPr>
        <sz val="12"/>
        <rFont val="宋体"/>
        <charset val="134"/>
      </rPr>
      <t>、盐铺村乡村特色大食堂项目、荷色莲香荷花基地提升项目</t>
    </r>
  </si>
  <si>
    <r>
      <rPr>
        <sz val="12"/>
        <rFont val="Times New Roman"/>
        <charset val="0"/>
      </rPr>
      <t>4</t>
    </r>
    <r>
      <rPr>
        <sz val="12"/>
        <rFont val="宋体"/>
        <charset val="134"/>
      </rPr>
      <t>（祖源村片区）</t>
    </r>
  </si>
  <si>
    <r>
      <rPr>
        <sz val="12"/>
        <rFont val="Times New Roman"/>
        <charset val="0"/>
      </rPr>
      <t>8</t>
    </r>
    <r>
      <rPr>
        <sz val="12"/>
        <rFont val="宋体"/>
        <charset val="134"/>
      </rPr>
      <t>（祖源村片区）</t>
    </r>
  </si>
  <si>
    <t>1.海阳镇盐铺村部分项目完成地勘与设计，四个组正在开展环境整治，滕上组、下棚组停车场已实施完毕。        
2.齐云山镇岩脚村片已开展人居环境整治工作、污水处理项目等，同时已邀请设计单位开展设计；
3.溪口镇祖源片区已开展村内河道清淤疏浚、改建溪边仿古便民桥梁、完成道路硬化，持续开展片区全域进行环境整治；
4.商山镇黄村年味馆和进士食堂防水改造已完成；国际乡村文化孵化中心建设项目（武进士第改造）已完成施工设计和控制价编制；开展核心区环境整治改造提升；中心村部分主干道完成路面维修和风貌提升，持续开展核心区改造提升项目。</t>
  </si>
  <si>
    <r>
      <rPr>
        <sz val="12"/>
        <rFont val="宋体"/>
        <charset val="0"/>
      </rPr>
      <t>已完成部分（</t>
    </r>
    <r>
      <rPr>
        <sz val="12"/>
        <rFont val="Times New Roman"/>
        <charset val="0"/>
      </rPr>
      <t>2</t>
    </r>
    <r>
      <rPr>
        <sz val="12"/>
        <rFont val="宋体"/>
        <charset val="0"/>
      </rPr>
      <t>处）营地土地的租赁工作</t>
    </r>
  </si>
  <si>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</si>
  <si>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45-1</t>
  </si>
  <si>
    <r>
      <rPr>
        <sz val="12"/>
        <rFont val="Times New Roman"/>
        <charset val="0"/>
      </rPr>
      <t>2024</t>
    </r>
    <r>
      <rPr>
        <sz val="12"/>
        <rFont val="宋体"/>
        <charset val="0"/>
      </rPr>
      <t>年度齐云山岩脚村片区省级和美乡村精品示范村项目</t>
    </r>
    <r>
      <rPr>
        <sz val="12"/>
        <rFont val="Times New Roman"/>
        <charset val="0"/>
      </rPr>
      <t xml:space="preserve">
</t>
    </r>
    <r>
      <rPr>
        <sz val="12"/>
        <rFont val="宋体"/>
        <charset val="0"/>
      </rPr>
      <t>（一期）</t>
    </r>
  </si>
  <si>
    <t>齐云山镇
人民政府</t>
  </si>
  <si>
    <r>
      <rPr>
        <sz val="12"/>
        <rFont val="宋体"/>
        <charset val="134"/>
      </rPr>
      <t>在齐云山镇岩脚村片区南坑修整田野</t>
    </r>
    <r>
      <rPr>
        <sz val="12"/>
        <rFont val="Times New Roman"/>
        <charset val="0"/>
      </rPr>
      <t>194</t>
    </r>
    <r>
      <rPr>
        <sz val="12"/>
        <rFont val="宋体"/>
        <charset val="134"/>
      </rPr>
      <t>亩，修建滨水观光道</t>
    </r>
    <r>
      <rPr>
        <sz val="12"/>
        <rFont val="Times New Roman"/>
        <charset val="0"/>
      </rPr>
      <t>4</t>
    </r>
    <r>
      <rPr>
        <sz val="12"/>
        <rFont val="宋体"/>
        <charset val="134"/>
      </rPr>
      <t>千米，村内村貌镇村提升</t>
    </r>
    <r>
      <rPr>
        <sz val="12"/>
        <rFont val="Times New Roman"/>
        <charset val="0"/>
      </rPr>
      <t>93</t>
    </r>
    <r>
      <rPr>
        <sz val="12"/>
        <rFont val="宋体"/>
        <charset val="134"/>
      </rPr>
      <t>亩，沿江建筑外立面提升</t>
    </r>
    <r>
      <rPr>
        <sz val="12"/>
        <rFont val="Times New Roman"/>
        <charset val="0"/>
      </rPr>
      <t>70</t>
    </r>
    <r>
      <rPr>
        <sz val="12"/>
        <rFont val="宋体"/>
        <charset val="134"/>
      </rPr>
      <t>户，新建设乡村田园、滨水休闲形象打卡点、林间跳动休闲营地、林下萌宠乐园及景观茶园等业态及建筑。</t>
    </r>
  </si>
  <si>
    <r>
      <rPr>
        <sz val="12"/>
        <rFont val="宋体"/>
        <charset val="134"/>
      </rPr>
      <t>完成岩脚村污水、道路等基础设施建设，完成</t>
    </r>
    <r>
      <rPr>
        <sz val="12"/>
        <rFont val="宋体"/>
        <charset val="0"/>
      </rPr>
      <t>“</t>
    </r>
    <r>
      <rPr>
        <sz val="12"/>
        <rFont val="宋体"/>
        <charset val="134"/>
      </rPr>
      <t>一河两岸</t>
    </r>
    <r>
      <rPr>
        <sz val="12"/>
        <rFont val="宋体"/>
        <charset val="0"/>
      </rPr>
      <t>”</t>
    </r>
    <r>
      <rPr>
        <sz val="12"/>
        <rFont val="宋体"/>
        <charset val="134"/>
      </rPr>
      <t>滨水观光步道、岩脚村、南坑片区村内风貌整治，完成中老乡村田园、滨江休闲形象打卡点、零件跳动休息营地及景观茶园等业态建筑建设</t>
    </r>
  </si>
  <si>
    <t>岩脚片区和美乡村示范村建设项目</t>
  </si>
  <si>
    <t>目前和美乡村示范村设计7个村民组已完成村内环境整治，岩脚片、青春公司片污水已开工建设，村内主管网已铺设进度50%，枫树林段风貌整治提升已开工建设，建设进度70%，岩脚加工厂房已开工建设，建设进度40%，和美乡村基础设施项目已完成设计，正在组织招标挂网。</t>
  </si>
  <si>
    <t>涉及项目用地已完成征收1.3亩</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</si>
  <si>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</si>
  <si>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45-2</t>
  </si>
  <si>
    <t>溪口镇祖源村片区和美乡村精品示范村</t>
  </si>
  <si>
    <t>溪口镇人民政府</t>
  </si>
  <si>
    <t>溪口镇</t>
  </si>
  <si>
    <r>
      <rPr>
        <sz val="12"/>
        <rFont val="Times New Roman"/>
        <charset val="0"/>
      </rPr>
      <t>1</t>
    </r>
    <r>
      <rPr>
        <sz val="12"/>
        <rFont val="宋体"/>
        <charset val="0"/>
      </rPr>
      <t>、村庄规划方案编制：编制祖源村多规合一的村庄规划及祖源旅游发展策划方案。</t>
    </r>
    <r>
      <rPr>
        <sz val="12"/>
        <rFont val="Times New Roman"/>
        <charset val="0"/>
      </rPr>
      <t xml:space="preserve">                                                                                                                                                                                    2</t>
    </r>
    <r>
      <rPr>
        <sz val="12"/>
        <rFont val="宋体"/>
        <charset val="0"/>
      </rPr>
      <t>、村庄环境整治提升：对祖源中心村、木梨硔中心村及祖源山下至祖源中心村沿线环境整治提升及</t>
    </r>
    <r>
      <rPr>
        <sz val="12"/>
        <rFont val="Times New Roman"/>
        <charset val="0"/>
      </rPr>
      <t>20</t>
    </r>
    <r>
      <rPr>
        <sz val="12"/>
        <rFont val="宋体"/>
        <charset val="0"/>
      </rPr>
      <t>余处节点打造。</t>
    </r>
    <r>
      <rPr>
        <sz val="12"/>
        <rFont val="Times New Roman"/>
        <charset val="0"/>
      </rPr>
      <t xml:space="preserve">                                                                                                                     
3</t>
    </r>
    <r>
      <rPr>
        <sz val="12"/>
        <rFont val="宋体"/>
        <charset val="0"/>
      </rPr>
      <t>、村庄基础设施完善：（</t>
    </r>
    <r>
      <rPr>
        <sz val="12"/>
        <rFont val="Times New Roman"/>
        <charset val="0"/>
      </rPr>
      <t>1</t>
    </r>
    <r>
      <rPr>
        <sz val="12"/>
        <rFont val="宋体"/>
        <charset val="0"/>
      </rPr>
      <t>）完善游憩服务设施面积</t>
    </r>
    <r>
      <rPr>
        <sz val="12"/>
        <rFont val="Times New Roman"/>
        <charset val="0"/>
      </rPr>
      <t>400</t>
    </r>
    <r>
      <rPr>
        <sz val="12"/>
        <rFont val="宋体"/>
        <charset val="0"/>
      </rPr>
      <t>平方米和旅游设施，同时进一步完善村内污水</t>
    </r>
    <r>
      <rPr>
        <sz val="12"/>
        <rFont val="Times New Roman"/>
        <charset val="0"/>
      </rPr>
      <t>1000</t>
    </r>
    <r>
      <rPr>
        <sz val="12"/>
        <rFont val="宋体"/>
        <charset val="0"/>
      </rPr>
      <t>米、</t>
    </r>
    <r>
      <rPr>
        <sz val="12"/>
        <rFont val="Times New Roman"/>
        <charset val="0"/>
      </rPr>
      <t>20</t>
    </r>
    <r>
      <rPr>
        <sz val="12"/>
        <rFont val="宋体"/>
        <charset val="0"/>
      </rPr>
      <t>余处五小园、</t>
    </r>
    <r>
      <rPr>
        <sz val="12"/>
        <rFont val="Times New Roman"/>
        <charset val="0"/>
      </rPr>
      <t>100</t>
    </r>
    <r>
      <rPr>
        <sz val="12"/>
        <rFont val="宋体"/>
        <charset val="0"/>
      </rPr>
      <t>盏路灯等基础设施建设，提升村庄五微品质；（</t>
    </r>
    <r>
      <rPr>
        <sz val="12"/>
        <rFont val="Times New Roman"/>
        <charset val="0"/>
      </rPr>
      <t>2</t>
    </r>
    <r>
      <rPr>
        <sz val="12"/>
        <rFont val="宋体"/>
        <charset val="0"/>
      </rPr>
      <t>）完善木梨硔村内供水设施，修建</t>
    </r>
    <r>
      <rPr>
        <sz val="12"/>
        <rFont val="Times New Roman"/>
        <charset val="0"/>
      </rPr>
      <t>40</t>
    </r>
    <r>
      <rPr>
        <sz val="12"/>
        <rFont val="宋体"/>
        <charset val="0"/>
      </rPr>
      <t>吨蓄水池和</t>
    </r>
    <r>
      <rPr>
        <sz val="12"/>
        <rFont val="Times New Roman"/>
        <charset val="0"/>
      </rPr>
      <t>3000</t>
    </r>
    <r>
      <rPr>
        <sz val="12"/>
        <rFont val="宋体"/>
        <charset val="0"/>
      </rPr>
      <t>米水管铺设，统一管理和运用，对村内主要街巷原有的排水边沟清淤，损坏的要重新建设，打造亲水节点</t>
    </r>
    <r>
      <rPr>
        <sz val="12"/>
        <rFont val="Times New Roman"/>
        <charset val="0"/>
      </rPr>
      <t>2</t>
    </r>
    <r>
      <rPr>
        <sz val="12"/>
        <rFont val="宋体"/>
        <charset val="0"/>
      </rPr>
      <t>处，</t>
    </r>
    <r>
      <rPr>
        <sz val="12"/>
        <rFont val="Times New Roman"/>
        <charset val="0"/>
      </rPr>
      <t>2000</t>
    </r>
    <r>
      <rPr>
        <sz val="12"/>
        <rFont val="宋体"/>
        <charset val="0"/>
      </rPr>
      <t>米三线下地和石板路修复及五微节点打造，同时修建防火设施建设等。</t>
    </r>
    <r>
      <rPr>
        <sz val="12"/>
        <rFont val="Times New Roman"/>
        <charset val="0"/>
      </rPr>
      <t xml:space="preserve">
4</t>
    </r>
    <r>
      <rPr>
        <sz val="12"/>
        <rFont val="宋体"/>
        <charset val="0"/>
      </rPr>
      <t>、村庄产业发展提升：打造祖源有机水果采摘园：建设果园出入口和管理设施棚</t>
    </r>
    <r>
      <rPr>
        <sz val="12"/>
        <rFont val="Times New Roman"/>
        <charset val="0"/>
      </rPr>
      <t>1</t>
    </r>
    <r>
      <rPr>
        <sz val="12"/>
        <rFont val="宋体"/>
        <charset val="0"/>
      </rPr>
      <t>处，修建果园采摘辅路</t>
    </r>
    <r>
      <rPr>
        <sz val="12"/>
        <rFont val="Times New Roman"/>
        <charset val="0"/>
      </rPr>
      <t>5000</t>
    </r>
    <r>
      <rPr>
        <sz val="12"/>
        <rFont val="宋体"/>
        <charset val="0"/>
      </rPr>
      <t>余米，配备果园种植灌溉系统、照明灯具和机械设备等，搭建采摘休憩棚和观赏平台</t>
    </r>
    <r>
      <rPr>
        <sz val="12"/>
        <rFont val="Times New Roman"/>
        <charset val="0"/>
      </rPr>
      <t>2</t>
    </r>
    <r>
      <rPr>
        <sz val="12"/>
        <rFont val="宋体"/>
        <charset val="0"/>
      </rPr>
      <t>处。</t>
    </r>
    <r>
      <rPr>
        <sz val="12"/>
        <rFont val="Times New Roman"/>
        <charset val="0"/>
      </rPr>
      <t xml:space="preserve">
5</t>
    </r>
    <r>
      <rPr>
        <sz val="12"/>
        <rFont val="宋体"/>
        <charset val="0"/>
      </rPr>
      <t>、村庄数字化治理改造：结合村庄治理，对村庄及果园等区域，在服务中心搭建智慧云平台，同时在村庄及果园修建智慧摄像头等配套设施。</t>
    </r>
    <r>
      <rPr>
        <sz val="12"/>
        <rFont val="Times New Roman"/>
        <charset val="0"/>
      </rPr>
      <t xml:space="preserve">                                                                                           
6</t>
    </r>
    <r>
      <rPr>
        <sz val="12"/>
        <rFont val="宋体"/>
        <charset val="0"/>
      </rPr>
      <t>、村庄实训基地平台改建：依托国家电网扶持和市城投公司人才发展集团，对祖源堂内部进行提升改造，面积约</t>
    </r>
    <r>
      <rPr>
        <sz val="12"/>
        <rFont val="Times New Roman"/>
        <charset val="0"/>
      </rPr>
      <t>300</t>
    </r>
    <r>
      <rPr>
        <sz val="12"/>
        <rFont val="宋体"/>
        <charset val="0"/>
      </rPr>
      <t>平方米。对祖源堂内现有破损主席台进行修复，改造规范洗手间、茶水间，并参考实训基地功能要求合理布局，添置非固定式桌椅、多媒体电教信息化设备及其他配套办公设施。二楼进行布展。收储</t>
    </r>
    <r>
      <rPr>
        <sz val="12"/>
        <rFont val="Times New Roman"/>
        <charset val="0"/>
      </rPr>
      <t>130</t>
    </r>
    <r>
      <rPr>
        <sz val="12"/>
        <rFont val="宋体"/>
        <charset val="0"/>
      </rPr>
      <t>平方米农房一栋。</t>
    </r>
    <r>
      <rPr>
        <sz val="12"/>
        <rFont val="Times New Roman"/>
        <charset val="0"/>
      </rPr>
      <t xml:space="preserve">
7</t>
    </r>
    <r>
      <rPr>
        <sz val="12"/>
        <rFont val="宋体"/>
        <charset val="0"/>
      </rPr>
      <t>、村庄业态打造提升：（</t>
    </r>
    <r>
      <rPr>
        <sz val="12"/>
        <rFont val="Times New Roman"/>
        <charset val="0"/>
      </rPr>
      <t>1)</t>
    </r>
    <r>
      <rPr>
        <sz val="12"/>
        <rFont val="宋体"/>
        <charset val="0"/>
      </rPr>
      <t>依托原生态的乡村河道景观，对祖源村的下村古民居建设进行整体整治提升，拆除无功能建筑，完成农户改厕，沿河打造风情街区</t>
    </r>
    <r>
      <rPr>
        <sz val="12"/>
        <rFont val="Times New Roman"/>
        <charset val="0"/>
      </rPr>
      <t>,</t>
    </r>
    <r>
      <rPr>
        <sz val="12"/>
        <rFont val="宋体"/>
        <charset val="0"/>
      </rPr>
      <t>结合已建成的民间木榨油坊，打造人工木榨油体念和打糍粑民俗体验，同时民居环境整治五微打造再提升</t>
    </r>
    <r>
      <rPr>
        <sz val="12"/>
        <rFont val="Times New Roman"/>
        <charset val="0"/>
      </rPr>
      <t>20</t>
    </r>
    <r>
      <rPr>
        <sz val="12"/>
        <rFont val="宋体"/>
        <charset val="0"/>
      </rPr>
      <t>处、破损老石板修复</t>
    </r>
    <r>
      <rPr>
        <sz val="12"/>
        <rFont val="Times New Roman"/>
        <charset val="0"/>
      </rPr>
      <t>2000</t>
    </r>
    <r>
      <rPr>
        <sz val="12"/>
        <rFont val="宋体"/>
        <charset val="0"/>
      </rPr>
      <t>米，沿线朱升文化内涵塑造</t>
    </r>
    <r>
      <rPr>
        <sz val="12"/>
        <rFont val="Times New Roman"/>
        <charset val="0"/>
      </rPr>
      <t>15</t>
    </r>
    <r>
      <rPr>
        <sz val="12"/>
        <rFont val="宋体"/>
        <charset val="0"/>
      </rPr>
      <t>处等。</t>
    </r>
  </si>
  <si>
    <r>
      <rPr>
        <sz val="12"/>
        <rFont val="宋体"/>
        <charset val="0"/>
      </rPr>
      <t>1.</t>
    </r>
    <r>
      <rPr>
        <sz val="12"/>
        <rFont val="宋体"/>
        <charset val="134"/>
      </rPr>
      <t>完成村庄人居环境整治提升；</t>
    </r>
    <r>
      <rPr>
        <sz val="12"/>
        <rFont val="宋体"/>
        <charset val="0"/>
      </rPr>
      <t>2.</t>
    </r>
    <r>
      <rPr>
        <sz val="12"/>
        <rFont val="宋体"/>
        <charset val="134"/>
      </rPr>
      <t>完成乡村振兴实训基地建设；</t>
    </r>
    <r>
      <rPr>
        <sz val="12"/>
        <rFont val="宋体"/>
        <charset val="0"/>
      </rPr>
      <t>3.</t>
    </r>
    <r>
      <rPr>
        <sz val="12"/>
        <rFont val="宋体"/>
        <charset val="134"/>
      </rPr>
      <t>完成旅游步道等旅游基础设施建设；</t>
    </r>
    <r>
      <rPr>
        <sz val="12"/>
        <rFont val="宋体"/>
        <charset val="0"/>
      </rPr>
      <t>4.</t>
    </r>
    <r>
      <rPr>
        <sz val="12"/>
        <rFont val="宋体"/>
        <charset val="134"/>
      </rPr>
      <t>完成芳华市集闲置房屋及宅基地流转；</t>
    </r>
    <r>
      <rPr>
        <sz val="12"/>
        <rFont val="宋体"/>
        <charset val="0"/>
      </rPr>
      <t>5.</t>
    </r>
    <r>
      <rPr>
        <sz val="12"/>
        <rFont val="宋体"/>
        <charset val="134"/>
      </rPr>
      <t>完成建制村通双车道工程建设</t>
    </r>
  </si>
  <si>
    <t>祖源和美乡村精品示范村项目（一期）</t>
  </si>
  <si>
    <t>1.村庄基础设施完善：村庄内开展人居环境整治，拆除部分无功能建筑，建设部分五小园，石板路建设；
2.村庄产业发展提升：完成500棵“东葵”杨梅和2000棵桃树种植；
3.村庄实训基地平台改建：对祖源堂内部进行提升改造，面积约300平方米。对祖源堂内现有破损主席台进行修复，改造规范洗手间、茶水间，并参考实训基地功能要求合理布局，添置非固定式桌椅、多媒体电教信息化设备及其他配套办公设施，二楼进行布展。</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</si>
  <si>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</si>
  <si>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45-3</t>
  </si>
  <si>
    <t>黄山市休宁县商山镇黄村徽风皖韵宜居宜业和美乡村精品
示范村</t>
  </si>
  <si>
    <t>商山镇人民政府</t>
  </si>
  <si>
    <t>商山镇</t>
  </si>
  <si>
    <r>
      <rPr>
        <sz val="12"/>
        <rFont val="宋体"/>
        <charset val="0"/>
      </rPr>
      <t>黄村</t>
    </r>
    <r>
      <rPr>
        <sz val="12"/>
        <rFont val="Times New Roman"/>
        <charset val="0"/>
      </rPr>
      <t>3A</t>
    </r>
    <r>
      <rPr>
        <sz val="12"/>
        <rFont val="宋体"/>
        <charset val="0"/>
      </rPr>
      <t>古村景区创建、景观艺术田建设项目、家庭农场认养建设项目、农特产品加工车间项目、家庭工坊联动建设项目、古村光影故事会亮化项目、日月潭景观提升及夜间亮化项目、村庄旅游环线建设及夜间亮化项目、动物认知部落项目、乡村口袋集市项目、黄村书院精品民宿项目。三项人才培育支撑重点建设任务</t>
    </r>
    <r>
      <rPr>
        <sz val="12"/>
        <rFont val="Times New Roman"/>
        <charset val="0"/>
      </rPr>
      <t xml:space="preserve"> “</t>
    </r>
    <r>
      <rPr>
        <sz val="12"/>
        <rFont val="宋体"/>
        <charset val="0"/>
      </rPr>
      <t>国际黄村</t>
    </r>
    <r>
      <rPr>
        <sz val="12"/>
        <rFont val="Times New Roman"/>
        <charset val="0"/>
      </rPr>
      <t>”</t>
    </r>
    <r>
      <rPr>
        <sz val="12"/>
        <rFont val="宋体"/>
        <charset val="0"/>
      </rPr>
      <t>荣誉村民项目、人才引进工程项目、激励工程项目。七项文化传承保护重点建设任务黄村民居艺术化改造项目、历史建筑保护工程、大地研</t>
    </r>
    <r>
      <rPr>
        <sz val="12"/>
        <rFont val="Times New Roman"/>
        <charset val="0"/>
      </rPr>
      <t xml:space="preserve"> </t>
    </r>
    <r>
      <rPr>
        <sz val="12"/>
        <rFont val="宋体"/>
        <charset val="0"/>
      </rPr>
      <t>学基地项目、民风文明工程项目、进士文化演绎项目、田园节庆活动项目、黄村传统文化节庆活动项目。十三项生态绿色发展重点建设任务</t>
    </r>
    <r>
      <rPr>
        <sz val="12"/>
        <rFont val="Times New Roman"/>
        <charset val="0"/>
      </rPr>
      <t xml:space="preserve"> </t>
    </r>
    <r>
      <rPr>
        <sz val="12"/>
        <rFont val="宋体"/>
        <charset val="0"/>
      </rPr>
      <t>游客服务中心周边环境改造提升项目、古驿道修复及景观提升项目、河道清淤及两岸景观提升项目、五组内部生产通道修建项目、中心村周边环境整治提升项目、黄村庭院环境整治提升项目、农业面源污染治理项目、劣</t>
    </r>
    <r>
      <rPr>
        <sz val="12"/>
        <rFont val="Times New Roman"/>
        <charset val="0"/>
      </rPr>
      <t>V</t>
    </r>
    <r>
      <rPr>
        <sz val="12"/>
        <rFont val="宋体"/>
        <charset val="0"/>
      </rPr>
      <t>类小微水体全面消除项目、排水设施通畅项目、医疗卫生机构服务提质项目、养老机构服务提质项目，黄村公共基础设施、人居环境等长效管护项目。三项治理活力有序重点建设任务党建引领工程项目、网格管理工程项目、数字村务平台项目。</t>
    </r>
  </si>
  <si>
    <t>完成黄村书院精品民宿项目。黄村民居艺术化改造项目、历史建筑保护工程、大地研学基地项目、民风文明工程项目、进士文化演绎项目、田园节庆活动项目、黄村传统文化节庆活动项目。河道清淤及两岸景观提升项目、五组内部生产通道修建项目、中心村周边环境整治提升项目、黄村庭院环境整治提升项目、农业面源污染治理项目、劣V类小微水体全面消除项目。黄村公共基础设施、人居环境等长效管护项目</t>
  </si>
  <si>
    <t>商山镇黄村和美乡村精品示范村建设项目</t>
  </si>
  <si>
    <t>和美黄村方面:已完成河塘沟渠清淤1公里,水渠内电缆、自来水管道完成整治，日塘周边环境整治完成；进士第旁年味馆、进士食堂防水改造提升工程已完成；黄村小学到进士第沿线绿化提升5处；房前屋后整治，对外墙上灯笼进行清除，外挂空调外机、电表箱增加装饰栏2处；完成五小园建设12处，拆除废弃旱厕1处，改建鸡舍4处；村口及入村沿线节点提升已完成土地流转及水稻、荷花、南瓜等作物种植，提升沿线村庄风貌；日塘边放置古建风格垃圾桶5处。青亩剧场休憩看台建设完成；口袋研学小公园建设完成；篮球场场地升级扩宽完成；日塘边原封闭绿化区域新建3处景观步道完成，休憩椅凳正在制作中；原豆腐坊改造提升施工设计图已完成。两处旅游公厕6月5日完成设计施工图。
国际黄村方面:国际乡村文化孵化中心建设项目（武进士第改造）5月27日已签订合同并进场施工。黄村记忆博物馆、国际文化教育基地、村民活动中心已完成初步设计和项目立项，6月4日完成可研评审，计划6月中旬发布正式招标公告。
古建黄村方面:村集体与黄山市建筑业协会古建分会签约帮扶协议，对黄村古建文化挖掘保护利用进行指导；与休宁县徽匠学校共同改造原徽州年味馆为徽派建筑文创中心，5月16日内部桌椅设施完成采购，6月10日施工设计图已完成。
研学黄村方面:4月3日耶鲁大学雅礼协会到黄村参观研学；4月18日马拉维发展与治理研修班在黄村开展古建研学活动；5月5日黄村荣誉村民南希女士访问黄村；5月18号芬兰国际文化体育发展联合促进会会长尼伟萨参观考察黄村。
运营储备方面:已完成收储闲置民房5处，9户闲置房屋、空地的租赁；撂荒地已完成流转20余亩并耕种完成。
信用黄村方面:信用馆（暂用名）已完成初步效果图排版布局，目前正在进行相关资料收集。</t>
  </si>
  <si>
    <t>45-4</t>
  </si>
  <si>
    <t>海阳镇盐铺村和美乡村精品示范村</t>
  </si>
  <si>
    <t>特色种植业道路配套工程、菊花示范基地数字化平台、人才引进工程项目、人才激励工程项目、乡村多功能活动场所项目、建设村史馆、村庄节点修复及打造、停车场修缮、杨村片水利设施修复、党建引领工程项目、网格管理工程项目、政务数字平台项目。</t>
  </si>
  <si>
    <t>海阳镇盐铺村和美乡村建设项目</t>
  </si>
  <si>
    <t>专项债部分：1、活动中心土地勘测已完成，设计已完成初稿，正在挂网阶段                                                         2、村民文化休闲设施打造项目正在设计中                                                                                3、乡村品质提升项目已完成两个组30处整治点勘测和计划，已开始实施                                                              4、停车场修缮项目全部完成                                                                                     5、乡村驿站配套提升项目正在设计中                                                                                       其余配套资金部分：1、菊花烘干厂配套工程项目正在进行土地流转谈判，                                2、改厕治污项目公开挂网结束，施工方即将入场                                                        3、人居环境整治项目设计稿已出，正在做控制价                                                                     4、盐铺村主题研学项目已开展两次活动，已投入资金40万元</t>
  </si>
  <si>
    <t>专项债中涉及项目大部分设计图初稿已制作完毕，但与合工大设计费用还在对接中，无法拿到设计详图</t>
  </si>
  <si>
    <r>
      <rPr>
        <sz val="12"/>
        <rFont val="Times New Roman"/>
        <charset val="0"/>
      </rPr>
      <t>2023</t>
    </r>
    <r>
      <rPr>
        <sz val="12"/>
        <rFont val="宋体"/>
        <charset val="0"/>
      </rPr>
      <t>年休宁县人居</t>
    </r>
    <r>
      <rPr>
        <sz val="12"/>
        <rFont val="Times New Roman"/>
        <charset val="0"/>
      </rPr>
      <t xml:space="preserve">
</t>
    </r>
    <r>
      <rPr>
        <sz val="12"/>
        <rFont val="宋体"/>
        <charset val="0"/>
      </rPr>
      <t>环境整治项目</t>
    </r>
  </si>
  <si>
    <r>
      <rPr>
        <sz val="12"/>
        <rFont val="宋体"/>
        <charset val="134"/>
      </rPr>
      <t>休宁县海阳镇、万安镇、渭桥乡、齐云山镇、东临溪镇、溪口镇、榆村乡、五城镇、源芳乡等</t>
    </r>
    <r>
      <rPr>
        <sz val="12"/>
        <rFont val="Times New Roman"/>
        <charset val="0"/>
      </rPr>
      <t>9</t>
    </r>
    <r>
      <rPr>
        <sz val="12"/>
        <rFont val="宋体"/>
        <charset val="134"/>
      </rPr>
      <t>个乡镇</t>
    </r>
    <r>
      <rPr>
        <sz val="12"/>
        <rFont val="Times New Roman"/>
        <charset val="0"/>
      </rPr>
      <t>16</t>
    </r>
    <r>
      <rPr>
        <sz val="12"/>
        <rFont val="宋体"/>
        <charset val="134"/>
      </rPr>
      <t>个村。</t>
    </r>
  </si>
  <si>
    <r>
      <rPr>
        <sz val="12"/>
        <rFont val="宋体"/>
        <charset val="0"/>
      </rPr>
      <t>对休宁县域内渭桥乡等</t>
    </r>
    <r>
      <rPr>
        <sz val="12"/>
        <rFont val="Times New Roman"/>
        <charset val="0"/>
      </rPr>
      <t>9</t>
    </r>
    <r>
      <rPr>
        <sz val="12"/>
        <rFont val="宋体"/>
        <charset val="0"/>
      </rPr>
      <t>个乡镇</t>
    </r>
    <r>
      <rPr>
        <sz val="12"/>
        <rFont val="Times New Roman"/>
        <charset val="0"/>
      </rPr>
      <t>16</t>
    </r>
    <r>
      <rPr>
        <sz val="12"/>
        <rFont val="宋体"/>
        <charset val="0"/>
      </rPr>
      <t>个行政村污水处理设施进行建设提升，建设各类型人工湿地</t>
    </r>
    <r>
      <rPr>
        <sz val="12"/>
        <rFont val="Times New Roman"/>
        <charset val="0"/>
      </rPr>
      <t>80</t>
    </r>
    <r>
      <rPr>
        <sz val="12"/>
        <rFont val="宋体"/>
        <charset val="0"/>
      </rPr>
      <t>处（其中：人工湿地处理工艺终端</t>
    </r>
    <r>
      <rPr>
        <sz val="12"/>
        <rFont val="Times New Roman"/>
        <charset val="0"/>
      </rPr>
      <t>76</t>
    </r>
    <r>
      <rPr>
        <sz val="12"/>
        <rFont val="宋体"/>
        <charset val="0"/>
      </rPr>
      <t>处、</t>
    </r>
    <r>
      <rPr>
        <sz val="12"/>
        <rFont val="Times New Roman"/>
        <charset val="0"/>
      </rPr>
      <t>AO</t>
    </r>
    <r>
      <rPr>
        <sz val="12"/>
        <rFont val="宋体"/>
        <charset val="0"/>
      </rPr>
      <t>工艺终端</t>
    </r>
    <r>
      <rPr>
        <sz val="12"/>
        <rFont val="Times New Roman"/>
        <charset val="0"/>
      </rPr>
      <t>4</t>
    </r>
    <r>
      <rPr>
        <sz val="12"/>
        <rFont val="宋体"/>
        <charset val="0"/>
      </rPr>
      <t>处），污水处理管网</t>
    </r>
    <r>
      <rPr>
        <sz val="12"/>
        <rFont val="Times New Roman"/>
        <charset val="0"/>
      </rPr>
      <t>149106</t>
    </r>
    <r>
      <rPr>
        <sz val="12"/>
        <rFont val="宋体"/>
        <charset val="0"/>
      </rPr>
      <t>米（其中：主管网</t>
    </r>
    <r>
      <rPr>
        <sz val="12"/>
        <rFont val="Times New Roman"/>
        <charset val="0"/>
      </rPr>
      <t>24357</t>
    </r>
    <r>
      <rPr>
        <sz val="12"/>
        <rFont val="宋体"/>
        <charset val="0"/>
      </rPr>
      <t>米、支管网</t>
    </r>
    <r>
      <rPr>
        <sz val="12"/>
        <rFont val="Times New Roman"/>
        <charset val="0"/>
      </rPr>
      <t>34749</t>
    </r>
    <r>
      <rPr>
        <sz val="12"/>
        <rFont val="宋体"/>
        <charset val="0"/>
      </rPr>
      <t>米、出户管网</t>
    </r>
    <r>
      <rPr>
        <sz val="12"/>
        <rFont val="Times New Roman"/>
        <charset val="0"/>
      </rPr>
      <t>90000</t>
    </r>
    <r>
      <rPr>
        <sz val="12"/>
        <rFont val="宋体"/>
        <charset val="0"/>
      </rPr>
      <t>米），检查井</t>
    </r>
    <r>
      <rPr>
        <sz val="12"/>
        <rFont val="Times New Roman"/>
        <charset val="0"/>
      </rPr>
      <t>3077</t>
    </r>
    <r>
      <rPr>
        <sz val="12"/>
        <rFont val="宋体"/>
        <charset val="0"/>
      </rPr>
      <t>个。</t>
    </r>
  </si>
  <si>
    <t>休宁县人居
环境整治项目</t>
  </si>
  <si>
    <t>人工湿地80处，污水处理主管网24357米，支管网34749米，出户管网90000米，检查井3077个，配套建设格栅井等</t>
  </si>
  <si>
    <r>
      <rPr>
        <sz val="12"/>
        <rFont val="Times New Roman"/>
        <charset val="0"/>
      </rPr>
      <t>12</t>
    </r>
    <r>
      <rPr>
        <sz val="12"/>
        <rFont val="宋体"/>
        <charset val="0"/>
      </rPr>
      <t>月</t>
    </r>
  </si>
  <si>
    <r>
      <rPr>
        <sz val="12"/>
        <rFont val="Times New Roman"/>
        <charset val="0"/>
      </rPr>
      <t>2023</t>
    </r>
    <r>
      <rPr>
        <sz val="12"/>
        <rFont val="宋体"/>
        <charset val="0"/>
      </rPr>
      <t>年</t>
    </r>
    <r>
      <rPr>
        <sz val="12"/>
        <rFont val="Times New Roman"/>
        <charset val="0"/>
      </rPr>
      <t>6</t>
    </r>
    <r>
      <rPr>
        <sz val="12"/>
        <rFont val="宋体"/>
        <charset val="0"/>
      </rPr>
      <t>月</t>
    </r>
    <r>
      <rPr>
        <sz val="12"/>
        <rFont val="Times New Roman"/>
        <charset val="0"/>
      </rPr>
      <t>-2024</t>
    </r>
    <r>
      <rPr>
        <sz val="12"/>
        <rFont val="宋体"/>
        <charset val="0"/>
      </rPr>
      <t>年</t>
    </r>
    <r>
      <rPr>
        <sz val="12"/>
        <rFont val="Times New Roman"/>
        <charset val="0"/>
      </rPr>
      <t>12</t>
    </r>
    <r>
      <rPr>
        <sz val="12"/>
        <rFont val="宋体"/>
        <charset val="0"/>
      </rPr>
      <t>月</t>
    </r>
  </si>
  <si>
    <t>安徽新安江流域防洪治理工程（休宁段）</t>
  </si>
  <si>
    <t>休宁县水利工程建设
管理处</t>
  </si>
  <si>
    <t>万安镇、
东临溪镇</t>
  </si>
  <si>
    <r>
      <rPr>
        <sz val="12"/>
        <rFont val="Times New Roman"/>
        <charset val="0"/>
      </rPr>
      <t>1.</t>
    </r>
    <r>
      <rPr>
        <sz val="12"/>
        <rFont val="宋体"/>
        <charset val="0"/>
      </rPr>
      <t>横江左岸自钟塘桥下游</t>
    </r>
    <r>
      <rPr>
        <sz val="12"/>
        <rFont val="Times New Roman"/>
        <charset val="0"/>
      </rPr>
      <t>2.42</t>
    </r>
    <r>
      <rPr>
        <sz val="12"/>
        <rFont val="宋体"/>
        <charset val="0"/>
      </rPr>
      <t>千米的河段堤岸浆砌石挡墙加固，右岸自钟塘桥下游</t>
    </r>
    <r>
      <rPr>
        <sz val="12"/>
        <rFont val="Times New Roman"/>
        <charset val="0"/>
      </rPr>
      <t>2.08</t>
    </r>
    <r>
      <rPr>
        <sz val="12"/>
        <rFont val="宋体"/>
        <charset val="0"/>
      </rPr>
      <t>千米的河段堤岸浆砌石挡墙加固，总的堤岸挡墙加固长度</t>
    </r>
    <r>
      <rPr>
        <sz val="12"/>
        <rFont val="Times New Roman"/>
        <charset val="0"/>
      </rPr>
      <t>4.5</t>
    </r>
    <r>
      <rPr>
        <sz val="12"/>
        <rFont val="宋体"/>
        <charset val="0"/>
      </rPr>
      <t>千米。</t>
    </r>
    <r>
      <rPr>
        <sz val="12"/>
        <rFont val="Times New Roman"/>
        <charset val="0"/>
      </rPr>
      <t xml:space="preserve">
2.</t>
    </r>
    <r>
      <rPr>
        <sz val="12"/>
        <rFont val="宋体"/>
        <charset val="0"/>
      </rPr>
      <t>率水右岸自率水河大桥往上游</t>
    </r>
    <r>
      <rPr>
        <sz val="12"/>
        <rFont val="Times New Roman"/>
        <charset val="0"/>
      </rPr>
      <t>3.617</t>
    </r>
    <r>
      <rPr>
        <sz val="12"/>
        <rFont val="宋体"/>
        <charset val="0"/>
      </rPr>
      <t>千米的河段，由新建护岸挡墙与二级生态护岸组成，长度分别为</t>
    </r>
    <r>
      <rPr>
        <sz val="12"/>
        <rFont val="Times New Roman"/>
        <charset val="0"/>
      </rPr>
      <t>2.017</t>
    </r>
    <r>
      <rPr>
        <sz val="12"/>
        <rFont val="宋体"/>
        <charset val="0"/>
      </rPr>
      <t>千米、</t>
    </r>
    <r>
      <rPr>
        <sz val="12"/>
        <rFont val="Times New Roman"/>
        <charset val="0"/>
      </rPr>
      <t>1.6</t>
    </r>
    <r>
      <rPr>
        <sz val="12"/>
        <rFont val="宋体"/>
        <charset val="0"/>
      </rPr>
      <t>千米；</t>
    </r>
    <r>
      <rPr>
        <sz val="12"/>
        <rFont val="Times New Roman"/>
        <charset val="0"/>
      </rPr>
      <t xml:space="preserve">
3.</t>
    </r>
    <r>
      <rPr>
        <sz val="12"/>
        <rFont val="宋体"/>
        <charset val="0"/>
      </rPr>
      <t>万安坝修复。</t>
    </r>
  </si>
  <si>
    <t>已完成epc招投标，已签订合同，下一步进行施工图深化</t>
  </si>
  <si>
    <t>已完成林地、土地报批等前期工作。
完成招投标工作后再进行土地收储等工作。</t>
  </si>
  <si>
    <t>47-1</t>
  </si>
  <si>
    <t>休宁县新安江流域
治理工程（率水段）</t>
  </si>
  <si>
    <t>东临溪镇
人民政府</t>
  </si>
  <si>
    <r>
      <rPr>
        <sz val="12"/>
        <rFont val="宋体"/>
        <charset val="134"/>
      </rPr>
      <t>率水右岸自率水河大桥往上游</t>
    </r>
    <r>
      <rPr>
        <sz val="12"/>
        <rFont val="Times New Roman"/>
        <charset val="0"/>
      </rPr>
      <t>3.617</t>
    </r>
    <r>
      <rPr>
        <sz val="12"/>
        <rFont val="宋体"/>
        <charset val="134"/>
      </rPr>
      <t>千米的河段，由新建护岸挡墙与二级生态护岸组成，长度分别为</t>
    </r>
    <r>
      <rPr>
        <sz val="12"/>
        <rFont val="Times New Roman"/>
        <charset val="0"/>
      </rPr>
      <t>2.017</t>
    </r>
    <r>
      <rPr>
        <sz val="12"/>
        <rFont val="宋体"/>
        <charset val="134"/>
      </rPr>
      <t>千米、</t>
    </r>
    <r>
      <rPr>
        <sz val="12"/>
        <rFont val="Times New Roman"/>
        <charset val="0"/>
      </rPr>
      <t>1.6</t>
    </r>
    <r>
      <rPr>
        <sz val="12"/>
        <rFont val="宋体"/>
        <charset val="134"/>
      </rPr>
      <t>千米。</t>
    </r>
  </si>
  <si>
    <t>已完成招标，发布土地征收公告</t>
  </si>
  <si>
    <t>征地工作未开展</t>
  </si>
  <si>
    <t>征地资金未下达</t>
  </si>
  <si>
    <t>47-2</t>
  </si>
  <si>
    <t>休宁县新安江综合
治理工程（横江段）</t>
  </si>
  <si>
    <t>万安镇人民政府</t>
  </si>
  <si>
    <t>万安镇</t>
  </si>
  <si>
    <r>
      <rPr>
        <sz val="12"/>
        <rFont val="宋体"/>
        <charset val="134"/>
      </rPr>
      <t>横江左岸自钟塘桥下游</t>
    </r>
    <r>
      <rPr>
        <sz val="12"/>
        <rFont val="Times New Roman"/>
        <charset val="0"/>
      </rPr>
      <t>2.42</t>
    </r>
    <r>
      <rPr>
        <sz val="12"/>
        <rFont val="宋体"/>
        <charset val="134"/>
      </rPr>
      <t>千米的河段堤岸浆砌石挡墙加固，右岸自钟塘桥下游</t>
    </r>
    <r>
      <rPr>
        <sz val="12"/>
        <rFont val="Times New Roman"/>
        <charset val="0"/>
      </rPr>
      <t>2.08</t>
    </r>
    <r>
      <rPr>
        <sz val="12"/>
        <rFont val="宋体"/>
        <charset val="134"/>
      </rPr>
      <t>千米的河段堤岸浆砌石挡墙加固，总的堤岸挡墙加固长度</t>
    </r>
    <r>
      <rPr>
        <sz val="12"/>
        <rFont val="Times New Roman"/>
        <charset val="0"/>
      </rPr>
      <t>4.5</t>
    </r>
    <r>
      <rPr>
        <sz val="12"/>
        <rFont val="宋体"/>
        <charset val="134"/>
      </rPr>
      <t>千米；</t>
    </r>
    <r>
      <rPr>
        <sz val="12"/>
        <rFont val="Times New Roman"/>
        <charset val="0"/>
      </rPr>
      <t>2.</t>
    </r>
    <r>
      <rPr>
        <sz val="12"/>
        <rFont val="宋体"/>
        <charset val="134"/>
      </rPr>
      <t>万安坝修复。</t>
    </r>
  </si>
  <si>
    <t>正在开展设计工作</t>
  </si>
  <si>
    <t>休宁县新岭水综合
治理工程</t>
  </si>
  <si>
    <t>五城镇、
山斗乡</t>
  </si>
  <si>
    <r>
      <rPr>
        <sz val="12"/>
        <rFont val="宋体"/>
        <charset val="134"/>
      </rPr>
      <t>治理干流河段长</t>
    </r>
    <r>
      <rPr>
        <sz val="12"/>
        <rFont val="Times New Roman"/>
        <charset val="134"/>
      </rPr>
      <t>19.42</t>
    </r>
    <r>
      <rPr>
        <sz val="12"/>
        <rFont val="宋体"/>
        <charset val="134"/>
      </rPr>
      <t>千米，支流河段长</t>
    </r>
    <r>
      <rPr>
        <sz val="12"/>
        <rFont val="Times New Roman"/>
        <charset val="134"/>
      </rPr>
      <t>6.8</t>
    </r>
    <r>
      <rPr>
        <sz val="12"/>
        <rFont val="宋体"/>
        <charset val="134"/>
      </rPr>
      <t>千米。干流新建护坡护岸</t>
    </r>
    <r>
      <rPr>
        <sz val="12"/>
        <rFont val="Times New Roman"/>
        <charset val="134"/>
      </rPr>
      <t>10.53</t>
    </r>
    <r>
      <rPr>
        <sz val="12"/>
        <rFont val="宋体"/>
        <charset val="134"/>
      </rPr>
      <t>千米，河道清淤长度</t>
    </r>
    <r>
      <rPr>
        <sz val="12"/>
        <rFont val="Times New Roman"/>
        <charset val="134"/>
      </rPr>
      <t>11.81</t>
    </r>
    <r>
      <rPr>
        <sz val="12"/>
        <rFont val="宋体"/>
        <charset val="134"/>
      </rPr>
      <t>千米。支流新建护坡护岸</t>
    </r>
    <r>
      <rPr>
        <sz val="12"/>
        <rFont val="Times New Roman"/>
        <charset val="134"/>
      </rPr>
      <t>2.47</t>
    </r>
    <r>
      <rPr>
        <sz val="12"/>
        <rFont val="宋体"/>
        <charset val="134"/>
      </rPr>
      <t>千米，河道清淤长度</t>
    </r>
    <r>
      <rPr>
        <sz val="12"/>
        <rFont val="Times New Roman"/>
        <charset val="134"/>
      </rPr>
      <t>4.33</t>
    </r>
    <r>
      <rPr>
        <sz val="12"/>
        <rFont val="宋体"/>
        <charset val="134"/>
      </rPr>
      <t>千米。</t>
    </r>
  </si>
  <si>
    <t>已完成工程勘察设计标招标工作</t>
  </si>
  <si>
    <t>山洪沟防洪治理工程</t>
  </si>
  <si>
    <t>五城镇、商山镇、万安镇、海阳镇、东临溪镇</t>
  </si>
  <si>
    <r>
      <rPr>
        <sz val="12"/>
        <rFont val="宋体"/>
        <charset val="0"/>
      </rPr>
      <t>开展首村河、福寺河、吴田河、兰水河、朱村河五条山洪沟防洪治理工程，新建护岸</t>
    </r>
    <r>
      <rPr>
        <sz val="12"/>
        <rFont val="Times New Roman"/>
        <charset val="0"/>
      </rPr>
      <t>16.4</t>
    </r>
    <r>
      <rPr>
        <sz val="12"/>
        <rFont val="宋体"/>
        <charset val="0"/>
      </rPr>
      <t>千米，疏浚河道</t>
    </r>
    <r>
      <rPr>
        <sz val="12"/>
        <rFont val="Times New Roman"/>
        <charset val="0"/>
      </rPr>
      <t>16</t>
    </r>
    <r>
      <rPr>
        <sz val="12"/>
        <rFont val="宋体"/>
        <charset val="0"/>
      </rPr>
      <t>千米。</t>
    </r>
  </si>
  <si>
    <t>已完成工程勘察设计</t>
  </si>
  <si>
    <t>休宁县河道防洪综合治理工程</t>
  </si>
  <si>
    <t>各有关乡镇</t>
  </si>
  <si>
    <r>
      <rPr>
        <sz val="12"/>
        <rFont val="宋体"/>
        <charset val="134"/>
      </rPr>
      <t>治理休宁河上枧潭</t>
    </r>
    <r>
      <rPr>
        <sz val="12"/>
        <rFont val="Times New Roman"/>
        <charset val="134"/>
      </rPr>
      <t>-</t>
    </r>
    <r>
      <rPr>
        <sz val="12"/>
        <rFont val="宋体"/>
        <charset val="134"/>
      </rPr>
      <t>皮园段、横江干流休宁段、江湾水岭南乡、率水月潭段、冰潭至江潭段，治理总河长</t>
    </r>
    <r>
      <rPr>
        <sz val="12"/>
        <rFont val="Times New Roman"/>
        <charset val="134"/>
      </rPr>
      <t>54.58</t>
    </r>
    <r>
      <rPr>
        <sz val="12"/>
        <rFont val="宋体"/>
        <charset val="134"/>
      </rPr>
      <t>千米，其中新建护岸</t>
    </r>
    <r>
      <rPr>
        <sz val="12"/>
        <rFont val="Times New Roman"/>
        <charset val="134"/>
      </rPr>
      <t>43.9</t>
    </r>
    <r>
      <rPr>
        <sz val="12"/>
        <rFont val="宋体"/>
        <charset val="134"/>
      </rPr>
      <t>千米。</t>
    </r>
  </si>
  <si>
    <t>休宁县供水一体化
改造提升工程</t>
  </si>
  <si>
    <r>
      <rPr>
        <sz val="12"/>
        <rFont val="宋体"/>
        <charset val="134"/>
      </rPr>
      <t>项目主要建设内容为：新建源芳水厂、渠口水厂、龙源水厂等</t>
    </r>
    <r>
      <rPr>
        <sz val="12"/>
        <rFont val="Times New Roman"/>
        <charset val="0"/>
      </rPr>
      <t>3</t>
    </r>
    <r>
      <rPr>
        <sz val="12"/>
        <rFont val="宋体"/>
        <charset val="134"/>
      </rPr>
      <t>座水厂，市水厂、县水厂、齐云山水厂管网延伸工程；千吨万人水厂五城水厂、汉口水厂及千人以上水厂榆村水厂巩固提升工程；全县</t>
    </r>
    <r>
      <rPr>
        <sz val="12"/>
        <rFont val="Times New Roman"/>
        <charset val="0"/>
      </rPr>
      <t>88</t>
    </r>
    <r>
      <rPr>
        <sz val="12"/>
        <rFont val="宋体"/>
        <charset val="134"/>
      </rPr>
      <t>处小型供水工程巩固提升工程。主要包括水源工程、厂区建设、水厂信息化建设、管网延伸等，配套部分管道互通工程</t>
    </r>
    <r>
      <rPr>
        <sz val="12"/>
        <rFont val="Times New Roman"/>
        <charset val="0"/>
      </rPr>
      <t>95</t>
    </r>
    <r>
      <rPr>
        <sz val="12"/>
        <rFont val="宋体"/>
        <charset val="134"/>
      </rPr>
      <t>千米、配水管网</t>
    </r>
    <r>
      <rPr>
        <sz val="12"/>
        <rFont val="Times New Roman"/>
        <charset val="0"/>
      </rPr>
      <t>39</t>
    </r>
    <r>
      <rPr>
        <sz val="12"/>
        <rFont val="宋体"/>
        <charset val="134"/>
      </rPr>
      <t>千米，同时对区域小型集中供水工程进行更新改造。</t>
    </r>
  </si>
  <si>
    <t>子项齐云山镇环居饮水工程已挂网招标；专项债资金需求申报中</t>
  </si>
  <si>
    <t>51-1</t>
  </si>
  <si>
    <t>榆村乡自来水厂
改建工程</t>
  </si>
  <si>
    <t>榆村乡人民政府</t>
  </si>
  <si>
    <t>对现有的榆村乡自来水厂官网进行更换等其他建设工程。</t>
  </si>
  <si>
    <t>项目未开工，暂时无进度</t>
  </si>
  <si>
    <t>无，拟征地1亩</t>
  </si>
  <si>
    <t>51-2</t>
  </si>
  <si>
    <t>渠口片人饮水厂
工程项目</t>
  </si>
  <si>
    <r>
      <rPr>
        <sz val="12"/>
        <rFont val="宋体"/>
        <charset val="134"/>
      </rPr>
      <t>建设日供水量</t>
    </r>
    <r>
      <rPr>
        <sz val="12"/>
        <rFont val="Times New Roman"/>
        <charset val="0"/>
      </rPr>
      <t>100</t>
    </r>
    <r>
      <rPr>
        <sz val="12"/>
        <rFont val="宋体"/>
        <charset val="134"/>
      </rPr>
      <t>吨水厂一座、铺设</t>
    </r>
    <r>
      <rPr>
        <sz val="12"/>
        <rFont val="Times New Roman"/>
        <charset val="0"/>
      </rPr>
      <t>5</t>
    </r>
    <r>
      <rPr>
        <sz val="12"/>
        <rFont val="宋体"/>
        <charset val="134"/>
      </rPr>
      <t>个村入户管网</t>
    </r>
    <r>
      <rPr>
        <sz val="12"/>
        <rFont val="Times New Roman"/>
        <charset val="0"/>
      </rPr>
      <t>50</t>
    </r>
    <r>
      <rPr>
        <sz val="12"/>
        <rFont val="宋体"/>
        <charset val="134"/>
      </rPr>
      <t>千米。</t>
    </r>
  </si>
  <si>
    <t>目前已完成初步设计并通过专家评审，7月初将进行招标，8月初将正式施工</t>
  </si>
  <si>
    <t>暂未开始征地</t>
  </si>
  <si>
    <t>51-3</t>
  </si>
  <si>
    <t>海阳镇农村饮水
提升工程</t>
  </si>
  <si>
    <r>
      <rPr>
        <sz val="12"/>
        <rFont val="Times New Roman"/>
        <charset val="0"/>
      </rPr>
      <t>1</t>
    </r>
    <r>
      <rPr>
        <sz val="12"/>
        <rFont val="宋体"/>
        <charset val="0"/>
      </rPr>
      <t>、休宁一水厂保护区内水源地规范化建设。</t>
    </r>
    <r>
      <rPr>
        <sz val="12"/>
        <rFont val="Times New Roman"/>
        <charset val="0"/>
      </rPr>
      <t xml:space="preserve">
2</t>
    </r>
    <r>
      <rPr>
        <sz val="12"/>
        <rFont val="宋体"/>
        <charset val="0"/>
      </rPr>
      <t>、生态拦截沟：利用保护区内农田灌溉沟渠建设生态拦截沟，对农业面源污染进行拦截，福才片生态拦截沟</t>
    </r>
    <r>
      <rPr>
        <sz val="12"/>
        <rFont val="Times New Roman"/>
        <charset val="0"/>
      </rPr>
      <t>1234</t>
    </r>
    <r>
      <rPr>
        <sz val="12"/>
        <rFont val="宋体"/>
        <charset val="0"/>
      </rPr>
      <t>米。</t>
    </r>
    <r>
      <rPr>
        <sz val="12"/>
        <rFont val="Times New Roman"/>
        <charset val="0"/>
      </rPr>
      <t xml:space="preserve">
3</t>
    </r>
    <r>
      <rPr>
        <sz val="12"/>
        <rFont val="宋体"/>
        <charset val="0"/>
      </rPr>
      <t>、生态缓冲带修复。</t>
    </r>
    <r>
      <rPr>
        <sz val="12"/>
        <rFont val="Times New Roman"/>
        <charset val="0"/>
      </rPr>
      <t xml:space="preserve">
4</t>
    </r>
    <r>
      <rPr>
        <sz val="12"/>
        <rFont val="宋体"/>
        <charset val="0"/>
      </rPr>
      <t>、新亭村污水整改：建设主管约</t>
    </r>
    <r>
      <rPr>
        <sz val="12"/>
        <rFont val="Times New Roman"/>
        <charset val="0"/>
      </rPr>
      <t>100</t>
    </r>
    <r>
      <rPr>
        <sz val="12"/>
        <rFont val="宋体"/>
        <charset val="0"/>
      </rPr>
      <t>米，接户约</t>
    </r>
    <r>
      <rPr>
        <sz val="12"/>
        <rFont val="Times New Roman"/>
        <charset val="0"/>
      </rPr>
      <t>260</t>
    </r>
    <r>
      <rPr>
        <sz val="12"/>
        <rFont val="宋体"/>
        <charset val="0"/>
      </rPr>
      <t>米，检查井约</t>
    </r>
    <r>
      <rPr>
        <sz val="12"/>
        <rFont val="Times New Roman"/>
        <charset val="0"/>
      </rPr>
      <t>2</t>
    </r>
    <r>
      <rPr>
        <sz val="12"/>
        <rFont val="宋体"/>
        <charset val="0"/>
      </rPr>
      <t>座，格栅井</t>
    </r>
    <r>
      <rPr>
        <sz val="12"/>
        <rFont val="Times New Roman"/>
        <charset val="0"/>
      </rPr>
      <t>26</t>
    </r>
    <r>
      <rPr>
        <sz val="12"/>
        <rFont val="宋体"/>
        <charset val="0"/>
      </rPr>
      <t>座。道路恢复约</t>
    </r>
    <r>
      <rPr>
        <sz val="12"/>
        <rFont val="Times New Roman"/>
        <charset val="0"/>
      </rPr>
      <t>179</t>
    </r>
    <r>
      <rPr>
        <sz val="12"/>
        <rFont val="宋体"/>
        <charset val="0"/>
      </rPr>
      <t>平方米。</t>
    </r>
    <r>
      <rPr>
        <sz val="12"/>
        <rFont val="Times New Roman"/>
        <charset val="0"/>
      </rPr>
      <t xml:space="preserve">
5</t>
    </r>
    <r>
      <rPr>
        <sz val="12"/>
        <rFont val="宋体"/>
        <charset val="0"/>
      </rPr>
      <t>、福才村建设分集中式污水处理设施</t>
    </r>
    <r>
      <rPr>
        <sz val="12"/>
        <rFont val="Times New Roman"/>
        <charset val="0"/>
      </rPr>
      <t>1</t>
    </r>
    <r>
      <rPr>
        <sz val="12"/>
        <rFont val="宋体"/>
        <charset val="0"/>
      </rPr>
      <t>座，污水处理采用</t>
    </r>
    <r>
      <rPr>
        <sz val="12"/>
        <rFont val="Times New Roman"/>
        <charset val="0"/>
      </rPr>
      <t xml:space="preserve"> </t>
    </r>
    <r>
      <rPr>
        <sz val="12"/>
        <rFont val="宋体"/>
        <charset val="0"/>
      </rPr>
      <t>厌氧</t>
    </r>
    <r>
      <rPr>
        <sz val="12"/>
        <rFont val="Times New Roman"/>
        <charset val="0"/>
      </rPr>
      <t>+</t>
    </r>
    <r>
      <rPr>
        <sz val="12"/>
        <rFont val="宋体"/>
        <charset val="0"/>
      </rPr>
      <t>人工湿地方式，污水处理规模为</t>
    </r>
    <r>
      <rPr>
        <sz val="12"/>
        <rFont val="Times New Roman"/>
        <charset val="0"/>
      </rPr>
      <t>16</t>
    </r>
    <r>
      <rPr>
        <sz val="12"/>
        <rFont val="宋体"/>
        <charset val="0"/>
      </rPr>
      <t>吨每天，建设污水主管约</t>
    </r>
    <r>
      <rPr>
        <sz val="12"/>
        <rFont val="Times New Roman"/>
        <charset val="0"/>
      </rPr>
      <t>1509</t>
    </r>
    <r>
      <rPr>
        <sz val="12"/>
        <rFont val="宋体"/>
        <charset val="0"/>
      </rPr>
      <t>米，污水支管约</t>
    </r>
    <r>
      <rPr>
        <sz val="12"/>
        <rFont val="Times New Roman"/>
        <charset val="0"/>
      </rPr>
      <t>386</t>
    </r>
    <r>
      <rPr>
        <sz val="12"/>
        <rFont val="宋体"/>
        <charset val="0"/>
      </rPr>
      <t>米，接户管约</t>
    </r>
    <r>
      <rPr>
        <sz val="12"/>
        <rFont val="Times New Roman"/>
        <charset val="0"/>
      </rPr>
      <t>1780</t>
    </r>
    <r>
      <rPr>
        <sz val="12"/>
        <rFont val="宋体"/>
        <charset val="0"/>
      </rPr>
      <t>米，检查井约</t>
    </r>
    <r>
      <rPr>
        <sz val="12"/>
        <rFont val="Times New Roman"/>
        <charset val="0"/>
      </rPr>
      <t>121</t>
    </r>
    <r>
      <rPr>
        <sz val="12"/>
        <rFont val="宋体"/>
        <charset val="0"/>
      </rPr>
      <t>座，格栅井约</t>
    </r>
    <r>
      <rPr>
        <sz val="12"/>
        <rFont val="Times New Roman"/>
        <charset val="0"/>
      </rPr>
      <t>89</t>
    </r>
    <r>
      <rPr>
        <sz val="12"/>
        <rFont val="宋体"/>
        <charset val="0"/>
      </rPr>
      <t>个，道路恢复面积约</t>
    </r>
    <r>
      <rPr>
        <sz val="12"/>
        <rFont val="Times New Roman"/>
        <charset val="0"/>
      </rPr>
      <t>1522</t>
    </r>
    <r>
      <rPr>
        <sz val="12"/>
        <rFont val="宋体"/>
        <charset val="0"/>
      </rPr>
      <t>平方米。</t>
    </r>
    <r>
      <rPr>
        <sz val="12"/>
        <rFont val="Times New Roman"/>
        <charset val="0"/>
      </rPr>
      <t xml:space="preserve">
6</t>
    </r>
    <r>
      <rPr>
        <sz val="12"/>
        <rFont val="宋体"/>
        <charset val="0"/>
      </rPr>
      <t>、实施秀阳村、石人村人饮工程。</t>
    </r>
  </si>
  <si>
    <t>目前正在挂议项</t>
  </si>
  <si>
    <r>
      <rPr>
        <sz val="12"/>
        <rFont val="Times New Roman"/>
        <charset val="0"/>
      </rPr>
      <t>1</t>
    </r>
    <r>
      <rPr>
        <sz val="12"/>
        <rFont val="宋体"/>
        <charset val="0"/>
      </rPr>
      <t>、因土建和管材供应项目分离，能否保证项目实施时同步推进</t>
    </r>
    <r>
      <rPr>
        <sz val="12"/>
        <rFont val="Times New Roman"/>
        <charset val="0"/>
      </rPr>
      <t xml:space="preserve">   2</t>
    </r>
    <r>
      <rPr>
        <sz val="12"/>
        <rFont val="宋体"/>
        <charset val="0"/>
      </rPr>
      <t>、需县政府牵头召开会议明确后续自来水工程建设完毕后管护主体问题（因秀阳村、石人村实质上有村组已经是自来水公司组织人员收取水费）</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</si>
  <si>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</si>
  <si>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休宁县农业一体化项目</t>
  </si>
  <si>
    <r>
      <rPr>
        <sz val="12"/>
        <rFont val="Times New Roman"/>
        <charset val="0"/>
      </rPr>
      <t>1</t>
    </r>
    <r>
      <rPr>
        <sz val="12"/>
        <rFont val="宋体"/>
        <charset val="0"/>
      </rPr>
      <t>、新建蓝田镇、五城镇、流口镇三个农产品冷链物流中心及配套设施。</t>
    </r>
    <r>
      <rPr>
        <sz val="12"/>
        <rFont val="Times New Roman"/>
        <charset val="0"/>
      </rPr>
      <t>2</t>
    </r>
    <r>
      <rPr>
        <sz val="12"/>
        <rFont val="宋体"/>
        <charset val="0"/>
      </rPr>
      <t>、新建五城镇农产品加工示范基地和生态农业示范基地及配套设施。</t>
    </r>
    <r>
      <rPr>
        <sz val="12"/>
        <rFont val="Times New Roman"/>
        <charset val="0"/>
      </rPr>
      <t>3</t>
    </r>
    <r>
      <rPr>
        <sz val="12"/>
        <rFont val="宋体"/>
        <charset val="0"/>
      </rPr>
      <t>、新建流口镇生态示范茶园基地、标准化茶叶示范基地、有机茶交易市场、有机茶博览中心及配套设施。</t>
    </r>
    <r>
      <rPr>
        <sz val="12"/>
        <rFont val="Times New Roman"/>
        <charset val="0"/>
      </rPr>
      <t>4</t>
    </r>
    <r>
      <rPr>
        <sz val="12"/>
        <rFont val="宋体"/>
        <charset val="0"/>
      </rPr>
      <t>、蓝田镇、流口镇生物质能综合利用工程。</t>
    </r>
    <r>
      <rPr>
        <sz val="12"/>
        <rFont val="Times New Roman"/>
        <charset val="0"/>
      </rPr>
      <t>5</t>
    </r>
    <r>
      <rPr>
        <sz val="12"/>
        <rFont val="宋体"/>
        <charset val="0"/>
      </rPr>
      <t>、蓝田镇农贸市场收储工程：对原农贸市场进行改扩建。</t>
    </r>
    <r>
      <rPr>
        <sz val="12"/>
        <rFont val="Times New Roman"/>
        <charset val="0"/>
      </rPr>
      <t>6</t>
    </r>
    <r>
      <rPr>
        <sz val="12"/>
        <rFont val="宋体"/>
        <charset val="0"/>
      </rPr>
      <t>、环境风貌整治工程包括蓝田镇环境风貌整治工程和污水处理工程，破路改造、沿线景观提升、改建自来水厂出厂主干管给水管道等；</t>
    </r>
    <r>
      <rPr>
        <sz val="12"/>
        <rFont val="Times New Roman"/>
        <charset val="0"/>
      </rPr>
      <t>7</t>
    </r>
    <r>
      <rPr>
        <sz val="12"/>
        <rFont val="宋体"/>
        <charset val="0"/>
      </rPr>
      <t>、五城镇环境风貌整治工程包括古林村党群服务中心改造工程和给排水管线工程，对古林村旧党群服务中心进行升级改造、改建五城镇自来水厂出厂主干管给水管道、新建雨水管道等；</t>
    </r>
    <r>
      <rPr>
        <sz val="12"/>
        <rFont val="Times New Roman"/>
        <charset val="0"/>
      </rPr>
      <t>8</t>
    </r>
    <r>
      <rPr>
        <sz val="12"/>
        <rFont val="宋体"/>
        <charset val="0"/>
      </rPr>
      <t>、河道治理工程：对蓝田镇夹溪河支流前川河进行治理。</t>
    </r>
    <r>
      <rPr>
        <sz val="12"/>
        <rFont val="Times New Roman"/>
        <charset val="0"/>
      </rPr>
      <t>9</t>
    </r>
    <r>
      <rPr>
        <sz val="12"/>
        <rFont val="宋体"/>
        <charset val="0"/>
      </rPr>
      <t>、道路桥梁工程包括蓝田镇城南路工程；蓝田镇城南路桥工程；五城镇特色街区改造项目；流口镇碜坑口、山村漫水桥工程。</t>
    </r>
    <r>
      <rPr>
        <sz val="12"/>
        <rFont val="Times New Roman"/>
        <charset val="0"/>
      </rPr>
      <t>10</t>
    </r>
    <r>
      <rPr>
        <sz val="12"/>
        <rFont val="宋体"/>
        <charset val="0"/>
      </rPr>
      <t>、配套设施工程包括新建蓝田镇生态式停车场；新建流口镇碜坑口、山村、上三峰生态停车场；新建分类式垃圾桶共</t>
    </r>
    <r>
      <rPr>
        <sz val="12"/>
        <rFont val="Times New Roman"/>
        <charset val="0"/>
      </rPr>
      <t>300</t>
    </r>
    <r>
      <rPr>
        <sz val="12"/>
        <rFont val="宋体"/>
        <charset val="0"/>
      </rPr>
      <t>个；标志、标牌工程。</t>
    </r>
  </si>
  <si>
    <t>子项五城特色街区周边道路及配套基础设施项目管道铺设及路面恢复已完成，水稳层已铺设400米；五城农产品加工厂土方填筑已完成</t>
  </si>
  <si>
    <t>52-1</t>
  </si>
  <si>
    <t>蓝田镇城南路桥</t>
  </si>
  <si>
    <t>蓝田镇人民政府</t>
  </si>
  <si>
    <r>
      <rPr>
        <sz val="12"/>
        <rFont val="宋体"/>
        <charset val="134"/>
      </rPr>
      <t>新建城南路跨夹溪河桥梁一座，宽</t>
    </r>
    <r>
      <rPr>
        <sz val="12"/>
        <rFont val="Times New Roman"/>
        <charset val="0"/>
      </rPr>
      <t>10</t>
    </r>
    <r>
      <rPr>
        <sz val="12"/>
        <rFont val="宋体"/>
        <charset val="134"/>
      </rPr>
      <t>米，长</t>
    </r>
    <r>
      <rPr>
        <sz val="12"/>
        <rFont val="Times New Roman"/>
        <charset val="0"/>
      </rPr>
      <t>100</t>
    </r>
    <r>
      <rPr>
        <sz val="12"/>
        <rFont val="宋体"/>
        <charset val="134"/>
      </rPr>
      <t>米。</t>
    </r>
  </si>
  <si>
    <t>进行初步设计、设计图纸已出</t>
  </si>
  <si>
    <t>52-2</t>
  </si>
  <si>
    <t>五城镇特色街区道路及配套设施项目</t>
  </si>
  <si>
    <r>
      <rPr>
        <sz val="12"/>
        <rFont val="宋体"/>
        <charset val="134"/>
      </rPr>
      <t>五城镇老街片区道路恢复石板路约</t>
    </r>
    <r>
      <rPr>
        <sz val="12"/>
        <rFont val="Times New Roman"/>
        <charset val="0"/>
      </rPr>
      <t>1400</t>
    </r>
    <r>
      <rPr>
        <sz val="12"/>
        <rFont val="宋体"/>
        <charset val="134"/>
      </rPr>
      <t>米，新建雨水管道约</t>
    </r>
    <r>
      <rPr>
        <sz val="12"/>
        <rFont val="Times New Roman"/>
        <charset val="0"/>
      </rPr>
      <t>1400</t>
    </r>
    <r>
      <rPr>
        <sz val="12"/>
        <rFont val="宋体"/>
        <charset val="134"/>
      </rPr>
      <t>米，新建消防供水管道约</t>
    </r>
    <r>
      <rPr>
        <sz val="12"/>
        <rFont val="Times New Roman"/>
        <charset val="0"/>
      </rPr>
      <t>1400</t>
    </r>
    <r>
      <rPr>
        <sz val="12"/>
        <rFont val="宋体"/>
        <charset val="134"/>
      </rPr>
      <t>米，三线下地约</t>
    </r>
    <r>
      <rPr>
        <sz val="12"/>
        <rFont val="Times New Roman"/>
        <charset val="0"/>
      </rPr>
      <t>1400</t>
    </r>
    <r>
      <rPr>
        <sz val="12"/>
        <rFont val="宋体"/>
        <charset val="134"/>
      </rPr>
      <t>米，照明设施约</t>
    </r>
    <r>
      <rPr>
        <sz val="12"/>
        <rFont val="Times New Roman"/>
        <charset val="0"/>
      </rPr>
      <t>1000</t>
    </r>
    <r>
      <rPr>
        <sz val="12"/>
        <rFont val="宋体"/>
        <charset val="134"/>
      </rPr>
      <t>米；新建停车场约</t>
    </r>
    <r>
      <rPr>
        <sz val="12"/>
        <rFont val="Times New Roman"/>
        <charset val="0"/>
      </rPr>
      <t>600</t>
    </r>
    <r>
      <rPr>
        <sz val="12"/>
        <rFont val="宋体"/>
        <charset val="134"/>
      </rPr>
      <t>平方米。</t>
    </r>
  </si>
  <si>
    <t>五城镇特色街区道路及周边配套设施项目</t>
  </si>
  <si>
    <t>管道铺设及路面恢复已完成，水稳层已铺设已铺设完毕</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</si>
  <si>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</si>
  <si>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52-3</t>
  </si>
  <si>
    <t>五城镇农产品加工厂项目</t>
  </si>
  <si>
    <t>新建五城镇农产品加工厂，占地面积约24亩，新建总建筑面积约5000平方米，配套建设供配电、给排水、道路、停车场、绿化以及环卫等基础设施。</t>
  </si>
  <si>
    <r>
      <rPr>
        <sz val="12"/>
        <rFont val="宋体"/>
        <charset val="134"/>
      </rPr>
      <t>完成场地硬化及</t>
    </r>
    <r>
      <rPr>
        <sz val="12"/>
        <rFont val="宋体"/>
        <charset val="0"/>
      </rPr>
      <t>3</t>
    </r>
    <r>
      <rPr>
        <sz val="12"/>
        <rFont val="宋体"/>
        <charset val="134"/>
      </rPr>
      <t>幢厂房主体建设</t>
    </r>
  </si>
  <si>
    <t>土方填筑已完成，前期设计基本完成。</t>
  </si>
  <si>
    <t>5月</t>
  </si>
  <si>
    <t>6月</t>
  </si>
  <si>
    <t>52-4</t>
  </si>
  <si>
    <t>五城镇生态农业示范基地</t>
  </si>
  <si>
    <r>
      <rPr>
        <sz val="12"/>
        <rFont val="宋体"/>
        <charset val="134"/>
      </rPr>
      <t>建设农副产品示范基地：占地面积约</t>
    </r>
    <r>
      <rPr>
        <sz val="12"/>
        <rFont val="Times New Roman"/>
        <charset val="0"/>
      </rPr>
      <t>60</t>
    </r>
    <r>
      <rPr>
        <sz val="12"/>
        <rFont val="宋体"/>
        <charset val="134"/>
      </rPr>
      <t>亩，内部道路、水电排污系统等基础设施。</t>
    </r>
  </si>
  <si>
    <t>52-5</t>
  </si>
  <si>
    <t>五城镇农产品冷链
物流存储中心</t>
  </si>
  <si>
    <t>新建五城镇农产品冷链物流存储中心选址位于西田村农民工创业园西侧，占地面积约6亩，新建总建筑面约4000平方米，配套相关设备、供配电、给排水、道路、停车场、绿化以及环卫等基础设施。</t>
  </si>
  <si>
    <t>52-6</t>
  </si>
  <si>
    <t>五城镇给排水管线
工程</t>
  </si>
  <si>
    <t>新建主干管给水管道0.9千米，雨污管网约4千米，污水处理厂两座。</t>
  </si>
  <si>
    <t>县文化旅游体育局</t>
  </si>
  <si>
    <t>休宁县徽州古道综合保护开发项目</t>
  </si>
  <si>
    <r>
      <rPr>
        <sz val="12"/>
        <rFont val="宋体"/>
        <charset val="134"/>
      </rPr>
      <t>县文化旅游体育局</t>
    </r>
  </si>
  <si>
    <r>
      <rPr>
        <sz val="12"/>
        <rFont val="宋体"/>
        <charset val="0"/>
      </rPr>
      <t>对休宁县境内保存较好的</t>
    </r>
    <r>
      <rPr>
        <sz val="12"/>
        <rFont val="Times New Roman"/>
        <charset val="0"/>
      </rPr>
      <t>20</t>
    </r>
    <r>
      <rPr>
        <sz val="12"/>
        <rFont val="宋体"/>
        <charset val="0"/>
      </rPr>
      <t>条左右古道进行整体保护、开发及业态打造。包括路基加固，路面维修，茶亭、休息亭等文化遗址遗迹维修、修复，增加安全防护设施、休息亭、休息凳等设施，景观节点打造，路牌指示牌介绍牌制作安装，旅游厕所建设等。</t>
    </r>
  </si>
  <si>
    <r>
      <rPr>
        <sz val="12"/>
        <rFont val="宋体"/>
        <charset val="134"/>
      </rPr>
      <t>政府投资</t>
    </r>
  </si>
  <si>
    <t>休宁县文物修缮及展示项目</t>
  </si>
  <si>
    <r>
      <rPr>
        <sz val="12"/>
        <rFont val="宋体"/>
        <charset val="134"/>
      </rPr>
      <t>国保单位齐云山石刻，省保单位钟鼓楼、丁峰塔、万寿塔、孙起孟故居、古城岩明清建筑群修缮，市保单位胡开文墨店、辛峰塔</t>
    </r>
    <r>
      <rPr>
        <sz val="12"/>
        <rFont val="Times New Roman"/>
        <charset val="0"/>
      </rPr>
      <t xml:space="preserve"> </t>
    </r>
    <r>
      <rPr>
        <sz val="12"/>
        <rFont val="宋体"/>
        <charset val="134"/>
      </rPr>
      <t>、落石台石刻、方氏宗祠修缮、休宁县状元博物馆展陈提升及增建展厅。</t>
    </r>
  </si>
  <si>
    <t>县教育局</t>
  </si>
  <si>
    <t>休宁县儿童中心及
城东幼儿园</t>
  </si>
  <si>
    <r>
      <rPr>
        <sz val="12"/>
        <rFont val="宋体"/>
        <charset val="134"/>
      </rPr>
      <t>县教育局</t>
    </r>
  </si>
  <si>
    <r>
      <rPr>
        <sz val="12"/>
        <rFont val="宋体"/>
        <charset val="0"/>
      </rPr>
      <t>万安镇</t>
    </r>
    <r>
      <rPr>
        <sz val="12"/>
        <rFont val="Times New Roman"/>
        <charset val="0"/>
      </rPr>
      <t xml:space="preserve">
</t>
    </r>
    <r>
      <rPr>
        <sz val="12"/>
        <rFont val="宋体"/>
        <charset val="0"/>
      </rPr>
      <t>新安路旁</t>
    </r>
  </si>
  <si>
    <t>建筑面积7650平方米，15个班，含医务室、卫生间、食堂、教育教学设备室，功能性教室3个，教师办公室7个，围墙、大门操场、给排水、排污、硬化、绿化、亮化等。</t>
  </si>
  <si>
    <t>休宁县儿童中心及城东幼儿园项目</t>
  </si>
  <si>
    <t>正进行内外装饰装修及室外附属施工</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</si>
  <si>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</si>
  <si>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休宁县海阳第四小学</t>
  </si>
  <si>
    <r>
      <rPr>
        <sz val="12"/>
        <rFont val="宋体"/>
        <charset val="134"/>
      </rPr>
      <t>休宁城乡建设投资集团有限公司</t>
    </r>
  </si>
  <si>
    <r>
      <rPr>
        <sz val="12"/>
        <rFont val="宋体"/>
        <charset val="134"/>
      </rPr>
      <t>万安镇车田村</t>
    </r>
  </si>
  <si>
    <t>项目总占地面积53.5亩，总建筑面积24000平方米。其中：新建教学楼4栋，5层框架结构，新建综合楼1栋，配套建设围墙、大门、操场、给排水、排污、硬化、绿化、亮化及食堂、教育教学设备采购等。</t>
  </si>
  <si>
    <t>主体结构完工</t>
  </si>
  <si>
    <t>招标工作已经完成，现正进行红线内场地平整和施工图图审工作</t>
  </si>
  <si>
    <r>
      <rPr>
        <sz val="12"/>
        <rFont val="宋体"/>
        <charset val="0"/>
      </rPr>
      <t>项目地块内</t>
    </r>
    <r>
      <rPr>
        <sz val="12"/>
        <rFont val="Times New Roman"/>
        <charset val="0"/>
      </rPr>
      <t>2</t>
    </r>
    <r>
      <rPr>
        <sz val="12"/>
        <rFont val="宋体"/>
        <charset val="0"/>
      </rPr>
      <t>户拆迁未完成</t>
    </r>
  </si>
  <si>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</si>
  <si>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黄山健康职业学院</t>
  </si>
  <si>
    <r>
      <rPr>
        <sz val="12"/>
        <rFont val="宋体"/>
        <charset val="134"/>
      </rPr>
      <t>黄山健康职业学院</t>
    </r>
  </si>
  <si>
    <r>
      <rPr>
        <sz val="12"/>
        <rFont val="宋体"/>
        <charset val="0"/>
      </rPr>
      <t>万安镇健康</t>
    </r>
    <r>
      <rPr>
        <sz val="12"/>
        <rFont val="Times New Roman"/>
        <charset val="0"/>
      </rPr>
      <t xml:space="preserve">
</t>
    </r>
    <r>
      <rPr>
        <sz val="12"/>
        <rFont val="宋体"/>
        <charset val="0"/>
      </rPr>
      <t>学院校园内</t>
    </r>
  </si>
  <si>
    <r>
      <rPr>
        <sz val="12"/>
        <rFont val="宋体"/>
        <charset val="134"/>
      </rPr>
      <t>规划用地</t>
    </r>
    <r>
      <rPr>
        <sz val="12"/>
        <rFont val="Times New Roman"/>
        <charset val="0"/>
      </rPr>
      <t>150</t>
    </r>
    <r>
      <rPr>
        <sz val="12"/>
        <rFont val="宋体"/>
        <charset val="134"/>
      </rPr>
      <t>亩，建筑面积</t>
    </r>
    <r>
      <rPr>
        <sz val="12"/>
        <rFont val="Times New Roman"/>
        <charset val="0"/>
      </rPr>
      <t>220000</t>
    </r>
    <r>
      <rPr>
        <sz val="12"/>
        <rFont val="宋体"/>
        <charset val="134"/>
      </rPr>
      <t>平方米，新建室内体育馆、教学楼、报告厅、教师公寓、学生宿舍、实训楼等。</t>
    </r>
  </si>
  <si>
    <t>24年暂无建设计划</t>
  </si>
  <si>
    <t>县卫生健康委</t>
  </si>
  <si>
    <t>休宁县综合医疗服务能力提升项目</t>
  </si>
  <si>
    <t>县卫生
健康委</t>
  </si>
  <si>
    <t>对县总医院在建的内科综合病房大楼配套设施及附属工程、感染病区升级改造及特色中医综合能力提升和医院综合能力服务提升建设；对公共卫生应急能力提升建设；对卫生健康监督执法能力建设；对妇女儿童能力提升建设；对基层医疗卫生机构能力提升建设。</t>
  </si>
  <si>
    <t>新建县人民医院检验中心建设；完成妇幼保健计划生育服务中心改造；完成海阳镇卫生院搬迁，商山镇、五城镇卫生院开工建设</t>
  </si>
  <si>
    <t>妇幼保健计划生育服务中心改造完成招投标并开工建设；县人民医院检验中心建设、商山镇、五城镇卫生院初步方案设计中</t>
  </si>
  <si>
    <t>已完成征地7.4亩、迁坟10棺</t>
  </si>
  <si>
    <t>商山镇卫生院项目7.4亩建设用地已上报市资规局，待市局审批</t>
  </si>
  <si>
    <r>
      <rPr>
        <sz val="12"/>
        <rFont val="Times New Roman"/>
        <charset val="0"/>
      </rPr>
      <t>2020</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</si>
  <si>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58-1</t>
  </si>
  <si>
    <t>县人民医院医技楼建设项目</t>
  </si>
  <si>
    <t>新建医技楼4800平方米及相关设备配置</t>
  </si>
  <si>
    <t>已通过规划设计方案评审，正在进行初步设计</t>
  </si>
  <si>
    <t>已完成</t>
  </si>
  <si>
    <r>
      <rPr>
        <sz val="12"/>
        <rFont val="Times New Roman"/>
        <charset val="0"/>
      </rPr>
      <t>2024</t>
    </r>
    <r>
      <rPr>
        <sz val="12"/>
        <rFont val="宋体"/>
        <charset val="0"/>
      </rPr>
      <t>年</t>
    </r>
    <r>
      <rPr>
        <sz val="12"/>
        <rFont val="Times New Roman"/>
        <charset val="0"/>
      </rPr>
      <t>7</t>
    </r>
    <r>
      <rPr>
        <sz val="12"/>
        <rFont val="宋体"/>
        <charset val="0"/>
      </rPr>
      <t>月</t>
    </r>
    <r>
      <rPr>
        <sz val="12"/>
        <rFont val="Times New Roman"/>
        <charset val="0"/>
      </rPr>
      <t>-2025</t>
    </r>
    <r>
      <rPr>
        <sz val="12"/>
        <rFont val="宋体"/>
        <charset val="0"/>
      </rPr>
      <t>年</t>
    </r>
    <r>
      <rPr>
        <sz val="12"/>
        <rFont val="Times New Roman"/>
        <charset val="0"/>
      </rPr>
      <t>10</t>
    </r>
    <r>
      <rPr>
        <sz val="12"/>
        <rFont val="宋体"/>
        <charset val="0"/>
      </rPr>
      <t>月</t>
    </r>
  </si>
  <si>
    <t>58-2</t>
  </si>
  <si>
    <t>县人民医院老住院部建设项目</t>
  </si>
  <si>
    <t>改建老住院部6600平方米及相关设备配置</t>
  </si>
  <si>
    <t>规划方案设计中</t>
  </si>
  <si>
    <t>58-3</t>
  </si>
  <si>
    <t>县妇幼保健计划生育服务中心（海阳镇卫生院）改造项目</t>
  </si>
  <si>
    <t>改建业务用房  平方米</t>
  </si>
  <si>
    <t>完工</t>
  </si>
  <si>
    <t>正在进行室内装饰</t>
  </si>
  <si>
    <r>
      <rPr>
        <sz val="12"/>
        <rFont val="Times New Roman"/>
        <charset val="0"/>
      </rPr>
      <t>2</t>
    </r>
    <r>
      <rPr>
        <sz val="12"/>
        <rFont val="宋体"/>
        <charset val="0"/>
      </rPr>
      <t>月</t>
    </r>
  </si>
  <si>
    <r>
      <rPr>
        <sz val="12"/>
        <rFont val="Times New Roman"/>
        <charset val="0"/>
      </rPr>
      <t>2023</t>
    </r>
    <r>
      <rPr>
        <sz val="12"/>
        <rFont val="宋体"/>
        <charset val="0"/>
      </rPr>
      <t>年</t>
    </r>
    <r>
      <rPr>
        <sz val="12"/>
        <rFont val="Times New Roman"/>
        <charset val="0"/>
      </rPr>
      <t>12</t>
    </r>
    <r>
      <rPr>
        <sz val="12"/>
        <rFont val="宋体"/>
        <charset val="0"/>
      </rPr>
      <t>月</t>
    </r>
    <r>
      <rPr>
        <sz val="12"/>
        <rFont val="Times New Roman"/>
        <charset val="0"/>
      </rPr>
      <t>-2024</t>
    </r>
    <r>
      <rPr>
        <sz val="12"/>
        <rFont val="宋体"/>
        <charset val="0"/>
      </rPr>
      <t>年</t>
    </r>
    <r>
      <rPr>
        <sz val="12"/>
        <rFont val="Times New Roman"/>
        <charset val="0"/>
      </rPr>
      <t>6</t>
    </r>
    <r>
      <rPr>
        <sz val="12"/>
        <rFont val="宋体"/>
        <charset val="0"/>
      </rPr>
      <t>月</t>
    </r>
  </si>
  <si>
    <t>58-4</t>
  </si>
  <si>
    <t>基层医疗卫生机构信息化建设项目</t>
  </si>
  <si>
    <t>各乡镇</t>
  </si>
  <si>
    <t>全民健康信息平台、乡镇卫生院（卫生室）医院信息管理系统、乡镇卫生院（卫生室）电子病历系统、区域检查检验系统、基本公共卫生服务系统建设</t>
  </si>
  <si>
    <t>大部分系统已完成建设，预计6月完工</t>
  </si>
  <si>
    <r>
      <rPr>
        <sz val="12"/>
        <rFont val="Times New Roman"/>
        <charset val="0"/>
      </rPr>
      <t>2023</t>
    </r>
    <r>
      <rPr>
        <sz val="12"/>
        <rFont val="宋体"/>
        <charset val="0"/>
      </rPr>
      <t>年</t>
    </r>
    <r>
      <rPr>
        <sz val="12"/>
        <rFont val="Times New Roman"/>
        <charset val="0"/>
      </rPr>
      <t>9</t>
    </r>
    <r>
      <rPr>
        <sz val="12"/>
        <rFont val="宋体"/>
        <charset val="0"/>
      </rPr>
      <t>月</t>
    </r>
    <r>
      <rPr>
        <sz val="12"/>
        <rFont val="Times New Roman"/>
        <charset val="0"/>
      </rPr>
      <t>-2024</t>
    </r>
    <r>
      <rPr>
        <sz val="12"/>
        <rFont val="宋体"/>
        <charset val="0"/>
      </rPr>
      <t>年</t>
    </r>
    <r>
      <rPr>
        <sz val="12"/>
        <rFont val="Times New Roman"/>
        <charset val="0"/>
      </rPr>
      <t>5</t>
    </r>
    <r>
      <rPr>
        <sz val="12"/>
        <rFont val="宋体"/>
        <charset val="0"/>
      </rPr>
      <t>月</t>
    </r>
  </si>
  <si>
    <t>58-5</t>
  </si>
  <si>
    <t>五城镇卫生院住院部建设项目</t>
  </si>
  <si>
    <t>新建住院部2700平方米</t>
  </si>
  <si>
    <t>完成主体建设</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</si>
  <si>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3</t>
    </r>
    <r>
      <rPr>
        <sz val="12"/>
        <rFont val="宋体"/>
        <charset val="0"/>
      </rPr>
      <t>月</t>
    </r>
  </si>
  <si>
    <t>58-6</t>
  </si>
  <si>
    <t>商山镇卫生院整体搬迁项目</t>
  </si>
  <si>
    <t>新建业务用房3500平方米及污水处理等配套设施</t>
  </si>
  <si>
    <t>完成地基浇筑</t>
  </si>
  <si>
    <t>初步设计中</t>
  </si>
  <si>
    <r>
      <rPr>
        <sz val="12"/>
        <rFont val="Times New Roman"/>
        <charset val="134"/>
      </rPr>
      <t>11</t>
    </r>
    <r>
      <rPr>
        <sz val="12"/>
        <rFont val="宋体"/>
        <charset val="134"/>
      </rPr>
      <t>月</t>
    </r>
  </si>
  <si>
    <t>未供地</t>
  </si>
  <si>
    <t>协调资规部门办理供地</t>
  </si>
  <si>
    <r>
      <rPr>
        <sz val="12"/>
        <rFont val="Times New Roman"/>
        <charset val="0"/>
      </rPr>
      <t>2024</t>
    </r>
    <r>
      <rPr>
        <sz val="12"/>
        <rFont val="宋体"/>
        <charset val="0"/>
      </rPr>
      <t>年</t>
    </r>
    <r>
      <rPr>
        <sz val="12"/>
        <rFont val="Times New Roman"/>
        <charset val="0"/>
      </rPr>
      <t>11</t>
    </r>
    <r>
      <rPr>
        <sz val="12"/>
        <rFont val="宋体"/>
        <charset val="0"/>
      </rPr>
      <t>月</t>
    </r>
    <r>
      <rPr>
        <sz val="12"/>
        <rFont val="Times New Roman"/>
        <charset val="0"/>
      </rPr>
      <t>-2025</t>
    </r>
    <r>
      <rPr>
        <sz val="12"/>
        <rFont val="宋体"/>
        <charset val="0"/>
      </rPr>
      <t>年</t>
    </r>
    <r>
      <rPr>
        <sz val="12"/>
        <rFont val="Times New Roman"/>
        <charset val="0"/>
      </rPr>
      <t>8</t>
    </r>
    <r>
      <rPr>
        <sz val="12"/>
        <rFont val="宋体"/>
        <charset val="0"/>
      </rPr>
      <t>月</t>
    </r>
  </si>
  <si>
    <t>县民政局</t>
  </si>
  <si>
    <r>
      <rPr>
        <sz val="12"/>
        <rFont val="宋体"/>
        <charset val="134"/>
      </rPr>
      <t>休宁县养老托育能力提升建设项目</t>
    </r>
    <r>
      <rPr>
        <sz val="12"/>
        <rFont val="Times New Roman"/>
        <charset val="134"/>
      </rPr>
      <t>—</t>
    </r>
    <r>
      <rPr>
        <sz val="12"/>
        <rFont val="宋体"/>
        <charset val="134"/>
      </rPr>
      <t>临溪片养护院</t>
    </r>
  </si>
  <si>
    <r>
      <rPr>
        <sz val="12"/>
        <rFont val="宋体"/>
        <charset val="134"/>
      </rPr>
      <t>县民政局</t>
    </r>
  </si>
  <si>
    <t>休宁县养老托育能力提升建设项目—临溪片养护院，位于东临溪镇汊口村，总建筑面积约3300平方米, 设置约120个床位。</t>
  </si>
  <si>
    <r>
      <rPr>
        <sz val="12"/>
        <rFont val="宋体"/>
        <charset val="0"/>
      </rPr>
      <t>2024</t>
    </r>
    <r>
      <rPr>
        <sz val="12"/>
        <rFont val="宋体"/>
        <charset val="134"/>
      </rPr>
      <t>年完成养护院主体结构</t>
    </r>
  </si>
  <si>
    <t>计划纳入县民政局申报的专项债项目</t>
  </si>
  <si>
    <t>项目建设资金未落实</t>
  </si>
  <si>
    <t>1.项目建设资金未落实
2. 项目具体选址未确定</t>
  </si>
  <si>
    <t>休宁县殡葬服务基础设施建设项目</t>
  </si>
  <si>
    <t>此项目为财政局谋划的专项债项目，未编制</t>
  </si>
  <si>
    <t>60-1</t>
  </si>
  <si>
    <r>
      <rPr>
        <sz val="12"/>
        <rFont val="宋体"/>
        <charset val="134"/>
      </rPr>
      <t>环城北路生态公墓点建设</t>
    </r>
  </si>
  <si>
    <r>
      <rPr>
        <sz val="12"/>
        <rFont val="宋体"/>
        <charset val="134"/>
      </rPr>
      <t>海阳镇人民政府</t>
    </r>
  </si>
  <si>
    <r>
      <rPr>
        <sz val="12"/>
        <rFont val="宋体"/>
        <charset val="134"/>
      </rPr>
      <t>海阳镇</t>
    </r>
  </si>
  <si>
    <r>
      <rPr>
        <sz val="12"/>
        <rFont val="宋体"/>
        <charset val="134"/>
      </rPr>
      <t>约</t>
    </r>
    <r>
      <rPr>
        <sz val="12"/>
        <rFont val="Times New Roman"/>
        <charset val="0"/>
      </rPr>
      <t>300</t>
    </r>
    <r>
      <rPr>
        <sz val="12"/>
        <rFont val="宋体"/>
        <charset val="134"/>
      </rPr>
      <t>棺公墓及配套基础设施建设。</t>
    </r>
  </si>
  <si>
    <t>目前已初步确定选址，下一步将推进测绘、地勘、设计等工作</t>
  </si>
  <si>
    <t>县应急管理局</t>
  </si>
  <si>
    <t>休宁县应急综合能力提升项目</t>
  </si>
  <si>
    <t>县应急
管理局</t>
  </si>
  <si>
    <r>
      <rPr>
        <sz val="12"/>
        <rFont val="宋体"/>
        <charset val="134"/>
      </rPr>
      <t>主要包括四部分：基层防汛抗旱应急物资储备站建设规模为每个储备站为二层，总面积不低于</t>
    </r>
    <r>
      <rPr>
        <sz val="12"/>
        <rFont val="Times New Roman"/>
        <charset val="0"/>
      </rPr>
      <t>120</t>
    </r>
    <r>
      <rPr>
        <sz val="12"/>
        <rFont val="宋体"/>
        <charset val="134"/>
      </rPr>
      <t>平方米，</t>
    </r>
    <r>
      <rPr>
        <sz val="12"/>
        <rFont val="Times New Roman"/>
        <charset val="0"/>
      </rPr>
      <t>21</t>
    </r>
    <r>
      <rPr>
        <sz val="12"/>
        <rFont val="宋体"/>
        <charset val="134"/>
      </rPr>
      <t>个乡镇总建筑面积将至少达到</t>
    </r>
    <r>
      <rPr>
        <sz val="12"/>
        <rFont val="Times New Roman"/>
        <charset val="0"/>
      </rPr>
      <t>2520</t>
    </r>
    <r>
      <rPr>
        <sz val="12"/>
        <rFont val="宋体"/>
        <charset val="134"/>
      </rPr>
      <t>平方米；应急指挥中心二期建设、气象防灾减灾提升更新气象灾害预警平台设备</t>
    </r>
    <r>
      <rPr>
        <sz val="12"/>
        <rFont val="Times New Roman"/>
        <charset val="0"/>
      </rPr>
      <t>5</t>
    </r>
    <r>
      <rPr>
        <sz val="12"/>
        <rFont val="宋体"/>
        <charset val="134"/>
      </rPr>
      <t>台、新建山洪易发区域点站</t>
    </r>
    <r>
      <rPr>
        <sz val="12"/>
        <rFont val="Times New Roman"/>
        <charset val="0"/>
      </rPr>
      <t>3</t>
    </r>
    <r>
      <rPr>
        <sz val="12"/>
        <rFont val="宋体"/>
        <charset val="134"/>
      </rPr>
      <t>套和应急救援队伍社会力量整合。</t>
    </r>
  </si>
  <si>
    <t>1、已完成了项目立项，于2月份由县发展改革委填报了国家重点项目库，同时，我局也上报了市应急管理局和省应急管理厅；
2、项目于2月份完成了可研文本。
3、今年3月份与市省对接，据初步了解因项目建设内容有与省应急厅其他项目有重复，故没有通过。（省应急厅与省财政厅以“安徽省预警指挥能力提升项目”补助资金106.7万元，以“安徽省基层防灾能力提升项目补助资金870万元。）</t>
  </si>
  <si>
    <t>目前基层防汛抗旱应急物资储备站海阳镇、万安镇、东临溪镇等15个乡镇新建点都已完成了用地预审。其他项目内容不汲及用地要素问题。</t>
  </si>
  <si>
    <t>项目建议书和可研文本因当初上报时间紧，总体质量不高，需要进一步修改完善。</t>
  </si>
  <si>
    <t>状元府</t>
  </si>
  <si>
    <t>休宁城投状元置业有限公司</t>
  </si>
  <si>
    <t>本项目占地面积36154.63平方米，建多层住宅8400平方米，普通小高层42200平方米，地下车库及配套设施等25700平方米。</t>
  </si>
  <si>
    <t>项目主体完工，完成住宅及配套设施建设</t>
  </si>
  <si>
    <t>状元府项目</t>
  </si>
  <si>
    <t>高层地面找平完成，外墙油漆面层完成90%。多层地面完成30%；屋面保温防水完成，地下室专业安装完成80%，小区大门结构施工完成，围墙施工完成50%。</t>
  </si>
  <si>
    <r>
      <rPr>
        <sz val="12"/>
        <color theme="1"/>
        <rFont val="Times New Roman"/>
        <charset val="0"/>
      </rPr>
      <t>2</t>
    </r>
    <r>
      <rPr>
        <sz val="12"/>
        <color theme="1"/>
        <rFont val="宋体"/>
        <charset val="134"/>
      </rPr>
      <t>月</t>
    </r>
  </si>
  <si>
    <t>莲花路电力杆线需迁移，道路未改造影响小区雨水排放</t>
  </si>
  <si>
    <r>
      <rPr>
        <sz val="12"/>
        <color theme="1"/>
        <rFont val="Times New Roman"/>
        <charset val="0"/>
      </rPr>
      <t>2023</t>
    </r>
    <r>
      <rPr>
        <sz val="12"/>
        <color theme="1"/>
        <rFont val="宋体"/>
        <charset val="134"/>
      </rPr>
      <t>年</t>
    </r>
    <r>
      <rPr>
        <sz val="12"/>
        <color theme="1"/>
        <rFont val="Times New Roman"/>
        <charset val="0"/>
      </rPr>
      <t>3</t>
    </r>
    <r>
      <rPr>
        <sz val="12"/>
        <color theme="1"/>
        <rFont val="宋体"/>
        <charset val="134"/>
      </rPr>
      <t>月</t>
    </r>
    <r>
      <rPr>
        <sz val="12"/>
        <color theme="1"/>
        <rFont val="Times New Roman"/>
        <charset val="0"/>
      </rPr>
      <t>-2025</t>
    </r>
    <r>
      <rPr>
        <sz val="12"/>
        <color theme="1"/>
        <rFont val="宋体"/>
        <charset val="134"/>
      </rPr>
      <t>年</t>
    </r>
    <r>
      <rPr>
        <sz val="12"/>
        <color theme="1"/>
        <rFont val="Times New Roman"/>
        <charset val="0"/>
      </rPr>
      <t>5</t>
    </r>
    <r>
      <rPr>
        <sz val="12"/>
        <color theme="1"/>
        <rFont val="宋体"/>
        <charset val="134"/>
      </rPr>
      <t>月</t>
    </r>
  </si>
  <si>
    <t>城投人才公寓</t>
  </si>
  <si>
    <r>
      <rPr>
        <sz val="12"/>
        <rFont val="宋体"/>
        <charset val="134"/>
      </rPr>
      <t>占地</t>
    </r>
    <r>
      <rPr>
        <sz val="12"/>
        <rFont val="Times New Roman"/>
        <charset val="0"/>
      </rPr>
      <t>7.8</t>
    </r>
    <r>
      <rPr>
        <sz val="12"/>
        <rFont val="宋体"/>
        <charset val="134"/>
      </rPr>
      <t>亩，总建筑面积</t>
    </r>
    <r>
      <rPr>
        <sz val="12"/>
        <rFont val="Times New Roman"/>
        <charset val="0"/>
      </rPr>
      <t>7700</t>
    </r>
    <r>
      <rPr>
        <sz val="12"/>
        <rFont val="宋体"/>
        <charset val="134"/>
      </rPr>
      <t>平方米，新建</t>
    </r>
    <r>
      <rPr>
        <sz val="12"/>
        <rFont val="Times New Roman"/>
        <charset val="0"/>
      </rPr>
      <t>3</t>
    </r>
    <r>
      <rPr>
        <sz val="12"/>
        <rFont val="宋体"/>
        <charset val="134"/>
      </rPr>
      <t>栋框架结构住宅以及门卫室、配电房等附属设施。</t>
    </r>
  </si>
  <si>
    <t>城投人才公寓项目</t>
  </si>
  <si>
    <t>1-2号楼外墙粉刷完成，室内粉刷完成20%，3号楼主体结构施工至4层楼面。</t>
  </si>
  <si>
    <r>
      <rPr>
        <sz val="12"/>
        <rFont val="Times New Roman"/>
        <charset val="0"/>
      </rPr>
      <t>1</t>
    </r>
    <r>
      <rPr>
        <sz val="12"/>
        <rFont val="宋体"/>
        <charset val="0"/>
      </rPr>
      <t>、现场供电线路穿越，线杆</t>
    </r>
    <r>
      <rPr>
        <sz val="12"/>
        <rFont val="Times New Roman"/>
        <charset val="0"/>
      </rPr>
      <t>2</t>
    </r>
    <r>
      <rPr>
        <sz val="12"/>
        <rFont val="宋体"/>
        <charset val="0"/>
      </rPr>
      <t>根。存在安全隐患，建议供电部门及时处理。</t>
    </r>
    <r>
      <rPr>
        <sz val="12"/>
        <rFont val="Times New Roman"/>
        <charset val="0"/>
      </rPr>
      <t>2</t>
    </r>
    <r>
      <rPr>
        <sz val="12"/>
        <rFont val="宋体"/>
        <charset val="0"/>
      </rPr>
      <t>、地块北侧北干渠多年失修，挡土墙采用混凝土砌块常年泡水多处严重变形塌方，建议县农水部门及时修复，杜绝隐患忠</t>
    </r>
  </si>
  <si>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</si>
  <si>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英赛特大厦提升改造项目</t>
  </si>
  <si>
    <r>
      <rPr>
        <sz val="12"/>
        <rFont val="宋体"/>
        <charset val="134"/>
      </rPr>
      <t>项目占地面积约</t>
    </r>
    <r>
      <rPr>
        <sz val="12"/>
        <rFont val="Times New Roman"/>
        <charset val="0"/>
      </rPr>
      <t>1180.33</t>
    </r>
    <r>
      <rPr>
        <sz val="12"/>
        <rFont val="宋体"/>
        <charset val="134"/>
      </rPr>
      <t>平方米。本次设计范围为地下室一层</t>
    </r>
    <r>
      <rPr>
        <sz val="12"/>
        <rFont val="Times New Roman"/>
        <charset val="0"/>
      </rPr>
      <t>1546.67</t>
    </r>
    <r>
      <rPr>
        <sz val="12"/>
        <rFont val="宋体"/>
        <charset val="134"/>
      </rPr>
      <t>平方米，一层办公门厅面积</t>
    </r>
    <r>
      <rPr>
        <sz val="12"/>
        <rFont val="Times New Roman"/>
        <charset val="0"/>
      </rPr>
      <t>205.82</t>
    </r>
    <r>
      <rPr>
        <sz val="12"/>
        <rFont val="宋体"/>
        <charset val="134"/>
      </rPr>
      <t>平方米，十二层至十六层每层面积约</t>
    </r>
    <r>
      <rPr>
        <sz val="12"/>
        <rFont val="Times New Roman"/>
        <charset val="0"/>
      </rPr>
      <t>1210</t>
    </r>
    <r>
      <rPr>
        <sz val="12"/>
        <rFont val="宋体"/>
        <charset val="134"/>
      </rPr>
      <t>平方米，合计</t>
    </r>
    <r>
      <rPr>
        <sz val="12"/>
        <rFont val="Times New Roman"/>
        <charset val="0"/>
      </rPr>
      <t>6050</t>
    </r>
    <r>
      <rPr>
        <sz val="12"/>
        <rFont val="宋体"/>
        <charset val="134"/>
      </rPr>
      <t>平方米。另有包含约</t>
    </r>
    <r>
      <rPr>
        <sz val="12"/>
        <rFont val="Times New Roman"/>
        <charset val="0"/>
      </rPr>
      <t>8000</t>
    </r>
    <r>
      <rPr>
        <sz val="12"/>
        <rFont val="宋体"/>
        <charset val="134"/>
      </rPr>
      <t>平方米外墙修复及相关附属工程。</t>
    </r>
  </si>
  <si>
    <t>1、室内瓷砖除16层淋浴房外其余均已基本铺贴完毕；
2、12-16层过道及房间的吊顶封板基本完成
3、室内12-16层墙面无机预涂板安装完成90％.各楼层踢脚线正在陆续安装，窗台板和地台整体铺装完成90％，12-16层室内墙顶面油漆基本完成；
4、室外隔油池、化粪池浇筑回填完毕，室外雨污水管道主管安装回填完毕；
5、地下室底板消防水池内侧及墙面、电梯基坑渗水进行防水处理；12樘人防门扇已基本安装完毕，
6、东北角外墙一体板基本完成安装，南面及西南面一体板正在安装，一体板整安装整体完成约85％；
7、西面楼梯瓷砖铺贴完成95％，楼梯栏杆扶手正在安装，东面楼梯瓷砖铺贴完成80％；
8、屋面防水基本完成，屋面出新基本完成；
9、12-16层美缝施工已完成80％；
10、12-16层小便斗、马桶基本完成安装；
11、室内开关面板、插座、灯具安装完成60％；</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</si>
  <si>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</si>
  <si>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黄山市市政新型预拌材料生产基地项目</t>
  </si>
  <si>
    <t>黄山市沥青拌和有限公司</t>
  </si>
  <si>
    <r>
      <rPr>
        <sz val="12"/>
        <rFont val="宋体"/>
        <charset val="134"/>
      </rPr>
      <t>项目用地约</t>
    </r>
    <r>
      <rPr>
        <sz val="12"/>
        <rFont val="Times New Roman"/>
        <charset val="0"/>
      </rPr>
      <t>46.6</t>
    </r>
    <r>
      <rPr>
        <sz val="12"/>
        <rFont val="宋体"/>
        <charset val="134"/>
      </rPr>
      <t>亩，总建筑面积</t>
    </r>
    <r>
      <rPr>
        <sz val="12"/>
        <rFont val="Times New Roman"/>
        <charset val="0"/>
      </rPr>
      <t>16686.52</t>
    </r>
    <r>
      <rPr>
        <sz val="12"/>
        <rFont val="宋体"/>
        <charset val="134"/>
      </rPr>
      <t>平方米，建设沥青搅拌站、水稳站（含料场）、科研楼以及厂房等，并购置生产设备及配套设备。</t>
    </r>
  </si>
  <si>
    <r>
      <rPr>
        <sz val="12"/>
        <rFont val="宋体"/>
        <charset val="134"/>
      </rPr>
      <t>沥青拌合站一期竣工验收并投入使用，完成</t>
    </r>
    <r>
      <rPr>
        <sz val="12"/>
        <rFont val="宋体"/>
        <charset val="0"/>
      </rPr>
      <t>1</t>
    </r>
    <r>
      <rPr>
        <sz val="12"/>
        <rFont val="宋体"/>
        <charset val="134"/>
      </rPr>
      <t>栋综合办公楼和厂房建设</t>
    </r>
  </si>
  <si>
    <t>目前科研办公楼装修装饰正在进行室内墙面油漆和地面施工，已完成科研楼总进度85%左右。厂房搅拌站沥青设备基础全部浇筑完成，正在进行沥青设备安装和挡料墙基础浇筑，目前已完成厂房总进度的40%左右（含室外附属）。</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</si>
  <si>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-2024</t>
    </r>
    <r>
      <rPr>
        <sz val="12"/>
        <rFont val="宋体"/>
        <charset val="134"/>
      </rPr>
      <t>年</t>
    </r>
    <r>
      <rPr>
        <sz val="12"/>
        <rFont val="Times New Roman"/>
        <charset val="0"/>
      </rPr>
      <t>8</t>
    </r>
    <r>
      <rPr>
        <sz val="12"/>
        <rFont val="宋体"/>
        <charset val="134"/>
      </rPr>
      <t>月</t>
    </r>
  </si>
  <si>
    <t>休宁县状元文化综合旅游提升工程</t>
  </si>
  <si>
    <r>
      <rPr>
        <sz val="12"/>
        <rFont val="宋体"/>
        <charset val="0"/>
      </rPr>
      <t>省级</t>
    </r>
    <r>
      <rPr>
        <sz val="12"/>
        <rFont val="Times New Roman"/>
        <charset val="0"/>
      </rPr>
      <t>/</t>
    </r>
    <r>
      <rPr>
        <sz val="12"/>
        <rFont val="宋体"/>
        <charset val="0"/>
      </rPr>
      <t>市级重点项目</t>
    </r>
  </si>
  <si>
    <t>休宁县齐云城市建设投资有限公司</t>
  </si>
  <si>
    <r>
      <rPr>
        <sz val="12"/>
        <rFont val="宋体"/>
        <charset val="134"/>
      </rPr>
      <t>项目建设内容包括状元书院提升工程、文化传承保护工程及文化街提升工程。其中状元书院路提升工程占地</t>
    </r>
    <r>
      <rPr>
        <sz val="12"/>
        <rFont val="Times New Roman"/>
        <charset val="0"/>
      </rPr>
      <t>20016.04</t>
    </r>
    <r>
      <rPr>
        <sz val="12"/>
        <rFont val="宋体"/>
        <charset val="134"/>
      </rPr>
      <t>平方米，建筑面积</t>
    </r>
    <r>
      <rPr>
        <sz val="12"/>
        <rFont val="Times New Roman"/>
        <charset val="0"/>
      </rPr>
      <t>2865.91</t>
    </r>
    <r>
      <rPr>
        <sz val="12"/>
        <rFont val="宋体"/>
        <charset val="134"/>
      </rPr>
      <t>平方米。文化传承保护工程状元博物馆工程，状元剧院建设工程、状元文化广场提升工程。历史文化名街工程，街区文化体验工程，配套设施提升工程及街区主体停车场工程。</t>
    </r>
  </si>
  <si>
    <r>
      <rPr>
        <sz val="12"/>
        <rFont val="宋体"/>
        <charset val="0"/>
      </rPr>
      <t>1</t>
    </r>
    <r>
      <rPr>
        <sz val="12"/>
        <rFont val="宋体"/>
        <charset val="134"/>
      </rPr>
      <t>、完成详规。</t>
    </r>
    <r>
      <rPr>
        <sz val="12"/>
        <rFont val="宋体"/>
        <charset val="0"/>
      </rPr>
      <t>2</t>
    </r>
    <r>
      <rPr>
        <sz val="12"/>
        <rFont val="宋体"/>
        <charset val="134"/>
      </rPr>
      <t>、完成状元广场片区部分项目改造提升。</t>
    </r>
    <r>
      <rPr>
        <sz val="12"/>
        <rFont val="宋体"/>
        <charset val="0"/>
      </rPr>
      <t>3</t>
    </r>
    <r>
      <rPr>
        <sz val="12"/>
        <rFont val="宋体"/>
        <charset val="134"/>
      </rPr>
      <t>、齐宁街基础配套设施提升</t>
    </r>
  </si>
  <si>
    <t>1.2023年9月份，完成项目整体策划方案编制。
2.2023年11月份，已完成设计单位公开招标，中标单位为上海建筑设计研究院有限公司。
3.2024年3月11日，县政府组织规划设计方案（初稿）汇报会，2024年4月2日，县委县政府再次组织规划设计方案审议会，对项目提出建设方向。
4.正在进行齐宁街综合市政管网改造及路面修缮工程的初步设计。
5.5月13日，城投公司组织文旅体局，共同对规划设计方案（第四稿）和博物馆方案进行内部评审；5月16日，再次组织设计单位勘察整个项目现场，进一步明确规划设计方案修改意见；5月23日，县住建局在合肥召开项目整体规划设计方案与齐宁街综合市政管理改造及路面修缮专家论证会；6月12日，城投公司又一次组织文旅体局，对规划设计方案（第五稿）和博物馆方案进行评审，提出修改意见。目前，设计单位正在修改中，6月底前修改完成</t>
  </si>
  <si>
    <r>
      <rPr>
        <sz val="12"/>
        <rFont val="Times New Roman"/>
        <charset val="0"/>
      </rPr>
      <t>2024</t>
    </r>
    <r>
      <rPr>
        <sz val="12"/>
        <rFont val="宋体"/>
        <charset val="0"/>
      </rPr>
      <t>年</t>
    </r>
    <r>
      <rPr>
        <sz val="12"/>
        <rFont val="Times New Roman"/>
        <charset val="0"/>
      </rPr>
      <t>8</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</si>
  <si>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华美达酒店装饰工程</t>
  </si>
  <si>
    <t>黄山康宁酒店管理有限公司</t>
  </si>
  <si>
    <r>
      <rPr>
        <sz val="12"/>
        <rFont val="宋体"/>
        <charset val="134"/>
      </rPr>
      <t>建筑面积约</t>
    </r>
    <r>
      <rPr>
        <sz val="12"/>
        <rFont val="Times New Roman"/>
        <charset val="134"/>
      </rPr>
      <t>12000</t>
    </r>
    <r>
      <rPr>
        <sz val="12"/>
        <rFont val="宋体"/>
        <charset val="134"/>
      </rPr>
      <t>平方米，建成后将有</t>
    </r>
    <r>
      <rPr>
        <sz val="12"/>
        <rFont val="Times New Roman"/>
        <charset val="134"/>
      </rPr>
      <t>139</t>
    </r>
    <r>
      <rPr>
        <sz val="12"/>
        <rFont val="宋体"/>
        <charset val="134"/>
      </rPr>
      <t>间套客房、全日制特色餐厅、</t>
    </r>
    <r>
      <rPr>
        <sz val="12"/>
        <rFont val="Times New Roman"/>
        <charset val="134"/>
      </rPr>
      <t>10</t>
    </r>
    <r>
      <rPr>
        <sz val="12"/>
        <rFont val="宋体"/>
        <charset val="134"/>
      </rPr>
      <t>间中餐厅包厢、</t>
    </r>
    <r>
      <rPr>
        <sz val="12"/>
        <rFont val="Times New Roman"/>
        <charset val="134"/>
      </rPr>
      <t>4</t>
    </r>
    <r>
      <rPr>
        <sz val="12"/>
        <rFont val="宋体"/>
        <charset val="134"/>
      </rPr>
      <t>间会议接待室及健身中心。</t>
    </r>
  </si>
  <si>
    <t>休宁县华美达酒店项目</t>
  </si>
  <si>
    <t>1.室内旧墙体已基本完成拆除，新建隔墙砌筑完成约95%，粉刷完成约95%；2.原室内墙地面空鼓找平层拆除及恢复已完成；3.给排水管道完成约65%，线管及电线敷设完成约50%；4.空调管道及内机安装完成约75%，新风管道及排烟排气管道完成约80%；5.卫生间及淋浴房钢架焊接完成约95％，客房天花基层骨架约完成90%。6.客房地面找平完成约80％，智能化弱电线管及电线敷设约完成80%。7.客房地面大理石铺贴完成约10％，卫生间防水制作约完成20%</t>
  </si>
  <si>
    <t>3月</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</si>
  <si>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</si>
  <si>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休宁县景城片区城镇化提升工程项目</t>
  </si>
  <si>
    <t>休宁县建筑垃圾废弃物综合利用项目、县自来水公司及配套管网收购项目、天都中学地块提升改造项目、绿色交通服务中心、绿地景观及沿河湿地生态修复工程、生态绿道工程、生态智慧园区工程及配套公共服务设施等。</t>
  </si>
  <si>
    <r>
      <rPr>
        <sz val="12"/>
        <rFont val="Times New Roman"/>
        <charset val="0"/>
      </rPr>
      <t>2019</t>
    </r>
    <r>
      <rPr>
        <sz val="12"/>
        <rFont val="宋体"/>
        <charset val="134"/>
      </rPr>
      <t>年</t>
    </r>
    <r>
      <rPr>
        <sz val="12"/>
        <rFont val="Times New Roman"/>
        <charset val="0"/>
      </rPr>
      <t>10</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</si>
  <si>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t>68-1</t>
  </si>
  <si>
    <t>休宁人才培训中心项目（含休宁人才培训中心周边道路新建
工程）</t>
  </si>
  <si>
    <t>休宁县齐云城市投资建设有限责任公司</t>
  </si>
  <si>
    <t>县委党校</t>
  </si>
  <si>
    <r>
      <rPr>
        <sz val="12"/>
        <rFont val="宋体"/>
        <charset val="134"/>
      </rPr>
      <t>项目用地约</t>
    </r>
    <r>
      <rPr>
        <sz val="12"/>
        <rFont val="Times New Roman"/>
        <charset val="0"/>
      </rPr>
      <t>30</t>
    </r>
    <r>
      <rPr>
        <sz val="12"/>
        <rFont val="宋体"/>
        <charset val="134"/>
      </rPr>
      <t>亩，建设内容主要包括教学综合楼、学员楼、室内运动馆、地下室及室外附属工程等。</t>
    </r>
  </si>
  <si>
    <t>项目竣工验收，完成1栋教学楼、1栋综合楼建设，室外附属完成；启动道路项目建设</t>
  </si>
  <si>
    <t>休宁县景城片区城镇化天都中学地块提升改造（休宁人才培训中心）项目</t>
  </si>
  <si>
    <t>（1）学员楼、教学楼磁砖铺设。
（2）休宁人才培训中心项目—信息中心网络配套工程施工单位已进场施工，电缆敷设完成，正在进行设备安装。
（3）休宁人才培训中心项目室外附属工程进行挡墙施工。
（4）家具采购已开始生产。
（5）厨房设备中标单位进场进行施工。</t>
  </si>
  <si>
    <r>
      <rPr>
        <sz val="12"/>
        <rFont val="Times New Roman"/>
        <charset val="0"/>
      </rPr>
      <t>2</t>
    </r>
    <r>
      <rPr>
        <sz val="14"/>
        <rFont val="宋体"/>
        <charset val="134"/>
      </rPr>
      <t>月</t>
    </r>
  </si>
  <si>
    <r>
      <rPr>
        <sz val="12"/>
        <rFont val="Times New Roman"/>
        <charset val="0"/>
      </rPr>
      <t>1</t>
    </r>
    <r>
      <rPr>
        <sz val="12"/>
        <rFont val="宋体"/>
        <charset val="0"/>
      </rPr>
      <t>、土地指标未下达，</t>
    </r>
    <r>
      <rPr>
        <sz val="12"/>
        <rFont val="Times New Roman"/>
        <charset val="0"/>
      </rPr>
      <t>2</t>
    </r>
    <r>
      <rPr>
        <sz val="12"/>
        <rFont val="宋体"/>
        <charset val="0"/>
      </rPr>
      <t>、土地征收未完成；</t>
    </r>
    <r>
      <rPr>
        <sz val="12"/>
        <rFont val="Times New Roman"/>
        <charset val="0"/>
      </rPr>
      <t>3</t>
    </r>
    <r>
      <rPr>
        <sz val="12"/>
        <rFont val="宋体"/>
        <charset val="0"/>
      </rPr>
      <t>、房屋拆迁未完成；</t>
    </r>
  </si>
  <si>
    <r>
      <rPr>
        <sz val="12"/>
        <rFont val="Times New Roman"/>
        <charset val="0"/>
      </rPr>
      <t>2023</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</si>
  <si>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68-2</t>
  </si>
  <si>
    <t>休宁县绿色交通服务中心项目（含绿色安全出行服务中心项目、智能化多功能警务指挥中心项目、绿色交通服务中心便道、城三路、铁南路）</t>
  </si>
  <si>
    <t>休宁县公共交通有限公司</t>
  </si>
  <si>
    <r>
      <rPr>
        <sz val="12"/>
        <rFont val="宋体"/>
        <charset val="134"/>
      </rPr>
      <t>项目规划用地面积</t>
    </r>
    <r>
      <rPr>
        <sz val="12"/>
        <rFont val="Times New Roman"/>
        <charset val="0"/>
      </rPr>
      <t>23333</t>
    </r>
    <r>
      <rPr>
        <sz val="12"/>
        <rFont val="宋体"/>
        <charset val="134"/>
      </rPr>
      <t>平方米，建筑面积</t>
    </r>
    <r>
      <rPr>
        <sz val="12"/>
        <rFont val="Times New Roman"/>
        <charset val="0"/>
      </rPr>
      <t>1744.28</t>
    </r>
    <r>
      <rPr>
        <sz val="12"/>
        <rFont val="宋体"/>
        <charset val="134"/>
      </rPr>
      <t>平方米，包含维修车间，配电房，地下泵房，停车场，充电桩安装以及相关配套设施。</t>
    </r>
  </si>
  <si>
    <t>休宁县绿色交通服务中心一期（公交停保场）项目完成竣工验收，启动道路项目建设</t>
  </si>
  <si>
    <t>休宁县绿色交通服务中心一期（公交停保场）项目</t>
  </si>
  <si>
    <t>维修车间钢柱，钢梁，屋顶檩条安装完成。车棚A，B完成钢构安装。围墙施工完成80%，雨污等管道工程完成100%，室外道路山皮石回填完成90%，配电房基础完成。</t>
  </si>
  <si>
    <t>出入口及杨后组临时道路近齐云大道出入口合计约200多平方没有土地指标，导致出入口地块无法硬化，影响项目正常运行和杨后组村民出入。</t>
  </si>
  <si>
    <r>
      <rPr>
        <sz val="12"/>
        <rFont val="Times New Roman"/>
        <charset val="0"/>
      </rPr>
      <t>2023</t>
    </r>
    <r>
      <rPr>
        <sz val="12"/>
        <rFont val="宋体"/>
        <charset val="134"/>
      </rPr>
      <t>年</t>
    </r>
    <r>
      <rPr>
        <sz val="12"/>
        <rFont val="Times New Roman"/>
        <charset val="0"/>
      </rPr>
      <t>12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</si>
  <si>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智慧档案管理园</t>
  </si>
  <si>
    <t>县档案局（县档案馆）</t>
  </si>
  <si>
    <r>
      <rPr>
        <sz val="12"/>
        <rFont val="宋体"/>
        <charset val="134"/>
      </rPr>
      <t>休宁县档案馆新馆总建筑面积约</t>
    </r>
    <r>
      <rPr>
        <sz val="12"/>
        <rFont val="Times New Roman"/>
        <charset val="134"/>
      </rPr>
      <t>9800</t>
    </r>
    <r>
      <rPr>
        <sz val="12"/>
        <rFont val="宋体"/>
        <charset val="134"/>
      </rPr>
      <t>平方米，共4层。包含数字化用房、档案室、展厅、图书资料库、音像光盘（防磁）库、纸质档案库、办公室等功能区域。</t>
    </r>
  </si>
  <si>
    <t>启动档案馆建设</t>
  </si>
  <si>
    <t>按照县领导调研要求，根据新红线重新规划档案馆地块平面布局，目前方案已调整完毕，待方案确定后，同时同步进行报建工作</t>
  </si>
  <si>
    <t>征地未完成，土地指标尚未落实</t>
  </si>
  <si>
    <r>
      <rPr>
        <sz val="12"/>
        <rFont val="Times New Roman"/>
        <charset val="0"/>
      </rPr>
      <t>2024</t>
    </r>
    <r>
      <rPr>
        <sz val="12"/>
        <rFont val="宋体"/>
        <charset val="134"/>
      </rPr>
      <t>年</t>
    </r>
    <r>
      <rPr>
        <sz val="12"/>
        <rFont val="Times New Roman"/>
        <charset val="0"/>
      </rPr>
      <t>12</t>
    </r>
    <r>
      <rPr>
        <sz val="12"/>
        <rFont val="宋体"/>
        <charset val="134"/>
      </rPr>
      <t>月</t>
    </r>
    <r>
      <rPr>
        <sz val="12"/>
        <rFont val="Times New Roman"/>
        <charset val="0"/>
      </rPr>
      <t>-2026</t>
    </r>
    <r>
      <rPr>
        <sz val="12"/>
        <rFont val="宋体"/>
        <charset val="134"/>
      </rPr>
      <t>年</t>
    </r>
    <r>
      <rPr>
        <sz val="12"/>
        <rFont val="Times New Roman"/>
        <charset val="0"/>
      </rPr>
      <t>11</t>
    </r>
    <r>
      <rPr>
        <sz val="12"/>
        <rFont val="宋体"/>
        <charset val="134"/>
      </rPr>
      <t>月</t>
    </r>
  </si>
  <si>
    <r>
      <rPr>
        <sz val="12"/>
        <rFont val="宋体"/>
        <charset val="134"/>
      </rPr>
      <t>万安老街</t>
    </r>
    <r>
      <rPr>
        <sz val="12"/>
        <rFont val="Times New Roman"/>
        <charset val="0"/>
      </rPr>
      <t>—</t>
    </r>
    <r>
      <rPr>
        <sz val="12"/>
        <rFont val="宋体"/>
        <charset val="134"/>
      </rPr>
      <t>古城岩景区保护升级利用项目</t>
    </r>
  </si>
  <si>
    <t>项目规划总用地面积1.7平方千米，建设内容包括：（1）古城岩景区回购，提升景区健康绿道3千米，宽6米，沥青混凝土路面，修建停车场5000平方米，新设停车位130个。对景区内的游客服务中心1800平方米及8栋公产房总1200平方米，进行修缮、保护并利用。（2）对万安老街核心保护区内的28处公产房进行修缮、保护及利用，面积7346平方米。对保护区内居民房屋进行立面整治，总面积约30000平方米。（3）对齐云大道南侧沿街立面房屋进行整治，总面积12000平方米。（4）横江水环境修复治理，修建驳岸长2000米（其中1600米维修加固，400米驳岸重点恢复），沿驳岸线步道1000米（其中200米维修加固，800米恢复）。改造码头共计12处，其中7处码头维修加固，5处码头改建（包括码头台阶的维修及周围的环境整治）。（5）对镇区内行知广场进行提升改造，总用地面积30亩，修建生态停车场5000平方米，设置停车位140个，市民休闲广场15000平方米，主要是绿化提升、广场铺设等内容。（6）修建镇区内道路8.8千米，其中古城岩路2.8千米，宽24米，沥青混凝土路面。轮车路1.8千米，宽12米，沥青混凝土路面。上黄路800米，宽12米，沥青混凝土路面。联云路1.5千米，宽12米，沥青混凝土路面。寿山路500米，宽12米，沥青混凝土路面。半岛路及大桥1.4千米，宽24米，沥青混凝土路面。配套给水、雨水、污水、强弱电、路灯等工程。</t>
  </si>
  <si>
    <r>
      <rPr>
        <sz val="12"/>
        <rFont val="Times New Roman"/>
        <charset val="0"/>
      </rPr>
      <t>2021</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</si>
  <si>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70-1</t>
  </si>
  <si>
    <r>
      <rPr>
        <sz val="12"/>
        <rFont val="宋体"/>
        <charset val="134"/>
      </rPr>
      <t>万安老街</t>
    </r>
    <r>
      <rPr>
        <sz val="12"/>
        <rFont val="Times New Roman"/>
        <charset val="134"/>
      </rPr>
      <t>—</t>
    </r>
    <r>
      <rPr>
        <sz val="12"/>
        <rFont val="宋体"/>
        <charset val="134"/>
      </rPr>
      <t>古城岩景区互联互通工程</t>
    </r>
  </si>
  <si>
    <r>
      <rPr>
        <sz val="12"/>
        <rFont val="宋体"/>
        <charset val="134"/>
      </rPr>
      <t>工程起始于万安镇中心小学下游</t>
    </r>
    <r>
      <rPr>
        <sz val="12"/>
        <rFont val="Times New Roman"/>
        <charset val="134"/>
      </rPr>
      <t>160</t>
    </r>
    <r>
      <rPr>
        <sz val="12"/>
        <rFont val="宋体"/>
        <charset val="134"/>
      </rPr>
      <t>米位置，沿现有现有岸边布置，终止于横江支流岑观溪汇合口下游支流</t>
    </r>
    <r>
      <rPr>
        <sz val="12"/>
        <rFont val="Times New Roman"/>
        <charset val="134"/>
      </rPr>
      <t>210</t>
    </r>
    <r>
      <rPr>
        <sz val="12"/>
        <rFont val="宋体"/>
        <charset val="134"/>
      </rPr>
      <t>米位置，全长</t>
    </r>
    <r>
      <rPr>
        <sz val="12"/>
        <rFont val="Times New Roman"/>
        <charset val="134"/>
      </rPr>
      <t>664</t>
    </r>
    <r>
      <rPr>
        <sz val="12"/>
        <rFont val="宋体"/>
        <charset val="134"/>
      </rPr>
      <t>米。工程总体布置结合横江河道水势现状、护岸现状、生态现状，在满足河道行洪基础上，以护岸加固为出发点，合理优化横江空间布置，促进河流生态与区域生产、生活做到有机融合，同时能让古城岩景区与万安老街形成互联互通。项目总用地面积约</t>
    </r>
    <r>
      <rPr>
        <sz val="12"/>
        <rFont val="Times New Roman"/>
        <charset val="134"/>
      </rPr>
      <t>21327</t>
    </r>
    <r>
      <rPr>
        <sz val="12"/>
        <rFont val="宋体"/>
        <charset val="134"/>
      </rPr>
      <t>平方米，生态植被提升</t>
    </r>
    <r>
      <rPr>
        <sz val="12"/>
        <rFont val="Times New Roman"/>
        <charset val="134"/>
      </rPr>
      <t>12463.7</t>
    </r>
    <r>
      <rPr>
        <sz val="12"/>
        <rFont val="宋体"/>
        <charset val="134"/>
      </rPr>
      <t>平方米，基本农田保护及农作物种植</t>
    </r>
    <r>
      <rPr>
        <sz val="12"/>
        <rFont val="Times New Roman"/>
        <charset val="134"/>
      </rPr>
      <t>3078</t>
    </r>
    <r>
      <rPr>
        <sz val="12"/>
        <rFont val="宋体"/>
        <charset val="134"/>
      </rPr>
      <t>平方米，岸线贯通慢行系统长约</t>
    </r>
    <r>
      <rPr>
        <sz val="12"/>
        <rFont val="Times New Roman"/>
        <charset val="134"/>
      </rPr>
      <t>548</t>
    </r>
    <r>
      <rPr>
        <sz val="12"/>
        <rFont val="宋体"/>
        <charset val="134"/>
      </rPr>
      <t>米，老桥恢复</t>
    </r>
    <r>
      <rPr>
        <sz val="12"/>
        <rFont val="Times New Roman"/>
        <charset val="134"/>
      </rPr>
      <t>1</t>
    </r>
    <r>
      <rPr>
        <sz val="12"/>
        <rFont val="宋体"/>
        <charset val="134"/>
      </rPr>
      <t>座（长约</t>
    </r>
    <r>
      <rPr>
        <sz val="12"/>
        <rFont val="Times New Roman"/>
        <charset val="134"/>
      </rPr>
      <t>18</t>
    </r>
    <r>
      <rPr>
        <sz val="12"/>
        <rFont val="宋体"/>
        <charset val="134"/>
      </rPr>
      <t>米），配套景观</t>
    </r>
    <r>
      <rPr>
        <sz val="12"/>
        <rFont val="Times New Roman"/>
        <charset val="134"/>
      </rPr>
      <t>2045.5</t>
    </r>
    <r>
      <rPr>
        <sz val="12"/>
        <rFont val="宋体"/>
        <charset val="134"/>
      </rPr>
      <t>平方米。</t>
    </r>
  </si>
  <si>
    <t>休宁县横江北岸（万安老街-古城岩段）生态护岸工程</t>
  </si>
  <si>
    <t>水下基础和挡墙基本完成，老桥恢复主体结构完成，整体进度完成50%。</t>
  </si>
  <si>
    <r>
      <rPr>
        <sz val="12"/>
        <rFont val="Times New Roman"/>
        <charset val="0"/>
      </rPr>
      <t>3</t>
    </r>
    <r>
      <rPr>
        <sz val="12"/>
        <rFont val="宋体"/>
        <charset val="0"/>
      </rPr>
      <t>月</t>
    </r>
  </si>
  <si>
    <t>建设范围内土地未完成征收，需要万安镇尽快完成征地</t>
  </si>
  <si>
    <t>需要完成建设范围内土地征收</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</si>
  <si>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</si>
  <si>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70-2</t>
  </si>
  <si>
    <r>
      <rPr>
        <sz val="12"/>
        <rFont val="宋体"/>
        <charset val="134"/>
      </rPr>
      <t>古城岩入口区</t>
    </r>
    <r>
      <rPr>
        <sz val="12"/>
        <rFont val="Times New Roman"/>
        <charset val="134"/>
      </rPr>
      <t>B/C</t>
    </r>
    <r>
      <rPr>
        <sz val="12"/>
        <rFont val="宋体"/>
        <charset val="134"/>
      </rPr>
      <t>地块建设工程</t>
    </r>
  </si>
  <si>
    <r>
      <rPr>
        <sz val="12"/>
        <rFont val="宋体"/>
        <charset val="134"/>
      </rPr>
      <t>总用地面积</t>
    </r>
    <r>
      <rPr>
        <sz val="12"/>
        <rFont val="Times New Roman"/>
        <charset val="0"/>
      </rPr>
      <t>27484.09</t>
    </r>
    <r>
      <rPr>
        <sz val="12"/>
        <rFont val="宋体"/>
        <charset val="134"/>
      </rPr>
      <t>平方米，约合</t>
    </r>
    <r>
      <rPr>
        <sz val="12"/>
        <rFont val="Times New Roman"/>
        <charset val="0"/>
      </rPr>
      <t>41.22</t>
    </r>
    <r>
      <rPr>
        <sz val="12"/>
        <rFont val="宋体"/>
        <charset val="134"/>
      </rPr>
      <t>亩。总建筑面积</t>
    </r>
    <r>
      <rPr>
        <sz val="12"/>
        <rFont val="Times New Roman"/>
        <charset val="0"/>
      </rPr>
      <t>12820.46</t>
    </r>
    <r>
      <rPr>
        <sz val="12"/>
        <rFont val="宋体"/>
        <charset val="134"/>
      </rPr>
      <t>平方米，其中地上</t>
    </r>
    <r>
      <rPr>
        <sz val="12"/>
        <rFont val="Times New Roman"/>
        <charset val="0"/>
      </rPr>
      <t>8753.73</t>
    </r>
    <r>
      <rPr>
        <sz val="12"/>
        <rFont val="宋体"/>
        <charset val="134"/>
      </rPr>
      <t>平方米，地下</t>
    </r>
    <r>
      <rPr>
        <sz val="12"/>
        <rFont val="Times New Roman"/>
        <charset val="0"/>
      </rPr>
      <t>4066.73</t>
    </r>
    <r>
      <rPr>
        <sz val="12"/>
        <rFont val="宋体"/>
        <charset val="134"/>
      </rPr>
      <t>平方米。容积率</t>
    </r>
    <r>
      <rPr>
        <sz val="12"/>
        <rFont val="Times New Roman"/>
        <charset val="0"/>
      </rPr>
      <t>0.32</t>
    </r>
    <r>
      <rPr>
        <sz val="12"/>
        <rFont val="宋体"/>
        <charset val="134"/>
      </rPr>
      <t>，建筑密度</t>
    </r>
    <r>
      <rPr>
        <sz val="12"/>
        <rFont val="Times New Roman"/>
        <charset val="0"/>
      </rPr>
      <t>18.19%</t>
    </r>
    <r>
      <rPr>
        <sz val="12"/>
        <rFont val="宋体"/>
        <charset val="134"/>
      </rPr>
      <t>，绿地率</t>
    </r>
    <r>
      <rPr>
        <sz val="12"/>
        <rFont val="Times New Roman"/>
        <charset val="0"/>
      </rPr>
      <t>37.86%</t>
    </r>
    <r>
      <rPr>
        <sz val="12"/>
        <rFont val="宋体"/>
        <charset val="134"/>
      </rPr>
      <t>。共计建设各类型建筑</t>
    </r>
    <r>
      <rPr>
        <sz val="12"/>
        <rFont val="Times New Roman"/>
        <charset val="0"/>
      </rPr>
      <t>27</t>
    </r>
    <r>
      <rPr>
        <sz val="12"/>
        <rFont val="宋体"/>
        <charset val="134"/>
      </rPr>
      <t>栋，其中复建徽派古民居</t>
    </r>
    <r>
      <rPr>
        <sz val="12"/>
        <rFont val="Times New Roman"/>
        <charset val="0"/>
      </rPr>
      <t>17</t>
    </r>
    <r>
      <rPr>
        <sz val="12"/>
        <rFont val="宋体"/>
        <charset val="134"/>
      </rPr>
      <t>栋，新建徽派建筑</t>
    </r>
    <r>
      <rPr>
        <sz val="12"/>
        <rFont val="Times New Roman"/>
        <charset val="0"/>
      </rPr>
      <t>10</t>
    </r>
    <r>
      <rPr>
        <sz val="12"/>
        <rFont val="宋体"/>
        <charset val="134"/>
      </rPr>
      <t>栋。</t>
    </r>
  </si>
  <si>
    <r>
      <rPr>
        <sz val="12"/>
        <rFont val="宋体"/>
        <charset val="134"/>
      </rPr>
      <t>完成地下室主体结构，完成新建徽派</t>
    </r>
    <r>
      <rPr>
        <sz val="12"/>
        <rFont val="宋体"/>
        <charset val="0"/>
      </rPr>
      <t>10</t>
    </r>
    <r>
      <rPr>
        <sz val="12"/>
        <rFont val="宋体"/>
        <charset val="134"/>
      </rPr>
      <t>栋建筑主体结构，完成</t>
    </r>
    <r>
      <rPr>
        <sz val="12"/>
        <rFont val="宋体"/>
        <charset val="0"/>
      </rPr>
      <t>12</t>
    </r>
    <r>
      <rPr>
        <sz val="12"/>
        <rFont val="宋体"/>
        <charset val="134"/>
      </rPr>
      <t>栋复建徽派古民居主体结构及外装饰</t>
    </r>
  </si>
  <si>
    <t>正在进行开工前准备工作，临水临电等建设，办理施工许可证，计划7月10日左右开工。</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</si>
  <si>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-2026</t>
    </r>
    <r>
      <rPr>
        <sz val="12"/>
        <rFont val="宋体"/>
        <charset val="134"/>
      </rPr>
      <t>年</t>
    </r>
    <r>
      <rPr>
        <sz val="12"/>
        <rFont val="Times New Roman"/>
        <charset val="0"/>
      </rPr>
      <t>4</t>
    </r>
    <r>
      <rPr>
        <sz val="12"/>
        <rFont val="宋体"/>
        <charset val="134"/>
      </rPr>
      <t>月</t>
    </r>
  </si>
  <si>
    <t>休宁县齐云山生态整治及配套基础设施
项目</t>
  </si>
  <si>
    <t>胡  芬</t>
  </si>
  <si>
    <t>齐云山风景名胜区管理委员会</t>
  </si>
  <si>
    <r>
      <rPr>
        <sz val="12"/>
        <rFont val="宋体"/>
        <charset val="134"/>
      </rPr>
      <t>齐云山月华街景区旅游环境微提升；</t>
    </r>
    <r>
      <rPr>
        <sz val="12"/>
        <rFont val="Times New Roman"/>
        <charset val="0"/>
      </rPr>
      <t xml:space="preserve">
</t>
    </r>
    <r>
      <rPr>
        <sz val="12"/>
        <rFont val="宋体"/>
        <charset val="134"/>
      </rPr>
      <t>月华街照明路灯修缮、天街照明及景观打造；</t>
    </r>
    <r>
      <rPr>
        <sz val="12"/>
        <rFont val="Times New Roman"/>
        <charset val="0"/>
      </rPr>
      <t xml:space="preserve">
</t>
    </r>
    <r>
      <rPr>
        <sz val="12"/>
        <rFont val="宋体"/>
        <charset val="134"/>
      </rPr>
      <t>月华街电力提升工程；</t>
    </r>
    <r>
      <rPr>
        <sz val="12"/>
        <rFont val="Times New Roman"/>
        <charset val="0"/>
      </rPr>
      <t xml:space="preserve">
</t>
    </r>
    <r>
      <rPr>
        <sz val="12"/>
        <rFont val="宋体"/>
        <charset val="134"/>
      </rPr>
      <t>包含景区自来水设施工程、景区古道修缮工程；</t>
    </r>
    <r>
      <rPr>
        <sz val="12"/>
        <rFont val="Times New Roman"/>
        <charset val="0"/>
      </rPr>
      <t xml:space="preserve">
</t>
    </r>
    <r>
      <rPr>
        <sz val="12"/>
        <rFont val="宋体"/>
        <charset val="134"/>
      </rPr>
      <t>旅游步道修建工程，包含步瀛桥头至景区旅游道路改造提升、典口至岩脚旅游观光线工程；</t>
    </r>
    <r>
      <rPr>
        <sz val="12"/>
        <rFont val="Times New Roman"/>
        <charset val="0"/>
      </rPr>
      <t xml:space="preserve">
</t>
    </r>
    <r>
      <rPr>
        <sz val="12"/>
        <rFont val="宋体"/>
        <charset val="134"/>
      </rPr>
      <t>旅游服务设施提升，包含乡镇全民健身中心改造项目、东亭片区旅游服务设施提升工程；</t>
    </r>
    <r>
      <rPr>
        <sz val="12"/>
        <rFont val="Times New Roman"/>
        <charset val="0"/>
      </rPr>
      <t xml:space="preserve">
</t>
    </r>
    <r>
      <rPr>
        <sz val="12"/>
        <rFont val="宋体"/>
        <charset val="134"/>
      </rPr>
      <t>河道生态修复工程，包含横江南坑至典口段河道生态修复；</t>
    </r>
    <r>
      <rPr>
        <sz val="12"/>
        <rFont val="Times New Roman"/>
        <charset val="0"/>
      </rPr>
      <t xml:space="preserve">
</t>
    </r>
    <r>
      <rPr>
        <sz val="12"/>
        <rFont val="宋体"/>
        <charset val="134"/>
      </rPr>
      <t>智慧景区提质升级工程；配套设施工程等。</t>
    </r>
  </si>
  <si>
    <t>完成齐云山月华街景区旅游环境微提升；完成月华街照明路灯修缮、天街照明及景观打造；完成月华街电力提升工程</t>
  </si>
  <si>
    <r>
      <rPr>
        <sz val="12"/>
        <rFont val="宋体"/>
        <charset val="134"/>
      </rPr>
      <t>首期发债资金</t>
    </r>
    <r>
      <rPr>
        <sz val="12"/>
        <rFont val="Times New Roman"/>
        <charset val="134"/>
      </rPr>
      <t>3000</t>
    </r>
    <r>
      <rPr>
        <sz val="12"/>
        <rFont val="宋体"/>
        <charset val="134"/>
      </rPr>
      <t>万元目前还未落实。</t>
    </r>
  </si>
  <si>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</si>
  <si>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71-1</t>
  </si>
  <si>
    <r>
      <rPr>
        <sz val="12"/>
        <rFont val="宋体"/>
        <charset val="134"/>
      </rPr>
      <t>休宁县齐云山生态整治及配套基础设施项目</t>
    </r>
    <r>
      <rPr>
        <sz val="12"/>
        <rFont val="Times New Roman"/>
        <charset val="0"/>
      </rPr>
      <t>——</t>
    </r>
    <r>
      <rPr>
        <sz val="12"/>
        <rFont val="宋体"/>
        <charset val="134"/>
      </rPr>
      <t>齐云山月华街景区旅游环境微提升项目、齐云山天街照明工程项目、休宁齐云山月华街电力提升工程</t>
    </r>
    <r>
      <rPr>
        <sz val="12"/>
        <rFont val="Times New Roman"/>
        <charset val="0"/>
      </rPr>
      <t>EPC</t>
    </r>
    <r>
      <rPr>
        <sz val="12"/>
        <rFont val="宋体"/>
        <charset val="134"/>
      </rPr>
      <t>总承包项目</t>
    </r>
  </si>
  <si>
    <r>
      <rPr>
        <sz val="12"/>
        <rFont val="宋体"/>
        <charset val="134"/>
      </rPr>
      <t>1.齐云山月华街景区旅游环境微提升：渠口古道、塔源修整、游步道修缮；隧道南天门、真仙洞府平台、二天门集散、三天门平台、道院节点整治等；污水主管网清淤等、支管网升级、末端改造。</t>
    </r>
    <r>
      <rPr>
        <sz val="12"/>
        <rFont val="Times New Roman"/>
        <charset val="0"/>
      </rPr>
      <t>2.</t>
    </r>
    <r>
      <rPr>
        <sz val="12"/>
        <rFont val="宋体"/>
        <charset val="134"/>
      </rPr>
      <t>月华街照明路灯修缮、天街照明及景观打造。</t>
    </r>
    <r>
      <rPr>
        <sz val="12"/>
        <rFont val="Times New Roman"/>
        <charset val="0"/>
      </rPr>
      <t>3.</t>
    </r>
    <r>
      <rPr>
        <sz val="12"/>
        <rFont val="宋体"/>
        <charset val="134"/>
      </rPr>
      <t>月华街电力提升工程。</t>
    </r>
  </si>
  <si>
    <t>月华街旅游景观改造及电力提升工程</t>
  </si>
  <si>
    <t>微提升部分，真仙洞府平台改造完成90%，莲花池处新建分流道完成100%，渠口古道台阶修复完成100%，渠口古道连接村道石板路完成75%，连接村道石板路路边水毁塌方边坡挡墙恢复90%，二天门循环道完成100%，二天门平台扩展完成100%，游客中心至展诰峰游步道外侧绿化完成100%，至玉虚宫游步道侧面边坡挡墙塌方应急修复完工，南天门门楼主体结构完成50%，黄庭道院平台完成50%，塔源古道完成50%；电力提升部分，1#2#箱变和10KV线路已经完成100%，出线管网完成65%；天街亮化部分，亮化完成50%；其他部分，深化设计确认及控制价编制中</t>
  </si>
  <si>
    <r>
      <rPr>
        <sz val="12"/>
        <rFont val="Times New Roman"/>
        <charset val="0"/>
      </rPr>
      <t>2023</t>
    </r>
    <r>
      <rPr>
        <sz val="12"/>
        <rFont val="宋体"/>
        <charset val="134"/>
      </rPr>
      <t>年</t>
    </r>
    <r>
      <rPr>
        <sz val="12"/>
        <rFont val="Times New Roman"/>
        <charset val="0"/>
      </rPr>
      <t>11</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</si>
  <si>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71-2</t>
  </si>
  <si>
    <t>张村湿地艺术公路</t>
  </si>
  <si>
    <r>
      <rPr>
        <sz val="12"/>
        <rFont val="宋体"/>
        <charset val="0"/>
      </rPr>
      <t>项目计划结合共享火车项目打造张村湿地艺术公路，对周边环境进行整治，打造微景观、打卡点</t>
    </r>
    <r>
      <rPr>
        <sz val="12"/>
        <rFont val="Times New Roman"/>
        <charset val="0"/>
      </rPr>
      <t>20</t>
    </r>
    <r>
      <rPr>
        <sz val="12"/>
        <rFont val="宋体"/>
        <charset val="0"/>
      </rPr>
      <t>余处；同时对公路两侧枫树进行亮化，对横江河张村长</t>
    </r>
    <r>
      <rPr>
        <sz val="12"/>
        <rFont val="Times New Roman"/>
        <charset val="0"/>
      </rPr>
      <t>40</t>
    </r>
    <r>
      <rPr>
        <sz val="12"/>
        <rFont val="宋体"/>
        <charset val="0"/>
      </rPr>
      <t>余米漫水桥进行整治修复，对横江河对岸修建</t>
    </r>
    <r>
      <rPr>
        <sz val="12"/>
        <rFont val="Times New Roman"/>
        <charset val="0"/>
      </rPr>
      <t>5</t>
    </r>
    <r>
      <rPr>
        <sz val="12"/>
        <rFont val="宋体"/>
        <charset val="0"/>
      </rPr>
      <t>公里观光步道及步道周边亮化，新增打造微景观、打卡点</t>
    </r>
    <r>
      <rPr>
        <sz val="12"/>
        <rFont val="Times New Roman"/>
        <charset val="0"/>
      </rPr>
      <t>10</t>
    </r>
    <r>
      <rPr>
        <sz val="12"/>
        <rFont val="宋体"/>
        <charset val="0"/>
      </rPr>
      <t>余处。</t>
    </r>
  </si>
  <si>
    <r>
      <rPr>
        <sz val="12"/>
        <rFont val="宋体"/>
        <charset val="134"/>
      </rPr>
      <t>项目计划结合共享火车项目打造张村湿地艺术公路，对周边环境进行整治，打造微景观、打卡点</t>
    </r>
    <r>
      <rPr>
        <sz val="12"/>
        <rFont val="宋体"/>
        <charset val="0"/>
      </rPr>
      <t>20</t>
    </r>
    <r>
      <rPr>
        <sz val="12"/>
        <rFont val="宋体"/>
        <charset val="134"/>
      </rPr>
      <t>余处；同时对公路两侧枫树进行亮化，对横江河张村长</t>
    </r>
    <r>
      <rPr>
        <sz val="12"/>
        <rFont val="宋体"/>
        <charset val="0"/>
      </rPr>
      <t>40</t>
    </r>
    <r>
      <rPr>
        <sz val="12"/>
        <rFont val="宋体"/>
        <charset val="134"/>
      </rPr>
      <t>余米漫水桥进行整治修复，对横江河对岸修建</t>
    </r>
    <r>
      <rPr>
        <sz val="12"/>
        <rFont val="宋体"/>
        <charset val="0"/>
      </rPr>
      <t>5</t>
    </r>
    <r>
      <rPr>
        <sz val="12"/>
        <rFont val="宋体"/>
        <charset val="134"/>
      </rPr>
      <t>公路观光步道及步道周边亮化，新增打造微景观、打卡点</t>
    </r>
    <r>
      <rPr>
        <sz val="12"/>
        <rFont val="宋体"/>
        <charset val="0"/>
      </rPr>
      <t>10</t>
    </r>
    <r>
      <rPr>
        <sz val="12"/>
        <rFont val="宋体"/>
        <charset val="134"/>
      </rPr>
      <t>余处</t>
    </r>
  </si>
  <si>
    <t>已完成项目规划设计，目前正组织挂网招标</t>
  </si>
  <si>
    <t>休宁县城乡交通运输一体化建设工程</t>
  </si>
  <si>
    <r>
      <rPr>
        <sz val="12"/>
        <rFont val="Times New Roman"/>
        <charset val="0"/>
      </rPr>
      <t>1</t>
    </r>
    <r>
      <rPr>
        <sz val="12"/>
        <rFont val="宋体"/>
        <charset val="0"/>
      </rPr>
      <t>、城乡路网基础设施智慧化升级改造</t>
    </r>
    <r>
      <rPr>
        <sz val="12"/>
        <rFont val="Times New Roman"/>
        <charset val="0"/>
      </rPr>
      <t>(</t>
    </r>
    <r>
      <rPr>
        <sz val="12"/>
        <rFont val="宋体"/>
        <charset val="0"/>
      </rPr>
      <t>改造道路总长度为</t>
    </r>
    <r>
      <rPr>
        <sz val="12"/>
        <rFont val="Times New Roman"/>
        <charset val="0"/>
      </rPr>
      <t>92.21</t>
    </r>
    <r>
      <rPr>
        <sz val="12"/>
        <rFont val="宋体"/>
        <charset val="0"/>
      </rPr>
      <t>千米</t>
    </r>
    <r>
      <rPr>
        <sz val="12"/>
        <rFont val="Times New Roman"/>
        <charset val="0"/>
      </rPr>
      <t>)</t>
    </r>
    <r>
      <rPr>
        <sz val="12"/>
        <rFont val="宋体"/>
        <charset val="0"/>
      </rPr>
      <t>；</t>
    </r>
    <r>
      <rPr>
        <sz val="12"/>
        <rFont val="Times New Roman"/>
        <charset val="0"/>
      </rPr>
      <t>2</t>
    </r>
    <r>
      <rPr>
        <sz val="12"/>
        <rFont val="宋体"/>
        <charset val="0"/>
      </rPr>
      <t>、智能化城乡场站建设，建设乡镇综合运输服务站</t>
    </r>
    <r>
      <rPr>
        <sz val="12"/>
        <rFont val="Times New Roman"/>
        <charset val="0"/>
      </rPr>
      <t>11</t>
    </r>
    <r>
      <rPr>
        <sz val="12"/>
        <rFont val="宋体"/>
        <charset val="0"/>
      </rPr>
      <t>个（其中：升级改建</t>
    </r>
    <r>
      <rPr>
        <sz val="12"/>
        <rFont val="Times New Roman"/>
        <charset val="0"/>
      </rPr>
      <t>2</t>
    </r>
    <r>
      <rPr>
        <sz val="12"/>
        <rFont val="宋体"/>
        <charset val="0"/>
      </rPr>
      <t>个，新建</t>
    </r>
    <r>
      <rPr>
        <sz val="12"/>
        <rFont val="Times New Roman"/>
        <charset val="0"/>
      </rPr>
      <t>9</t>
    </r>
    <r>
      <rPr>
        <sz val="12"/>
        <rFont val="宋体"/>
        <charset val="0"/>
      </rPr>
      <t>个，建筑面积</t>
    </r>
    <r>
      <rPr>
        <sz val="12"/>
        <rFont val="Times New Roman"/>
        <charset val="0"/>
      </rPr>
      <t>4780</t>
    </r>
    <r>
      <rPr>
        <sz val="12"/>
        <rFont val="宋体"/>
        <charset val="0"/>
      </rPr>
      <t>平方米，共建设双枪式充电桩</t>
    </r>
    <r>
      <rPr>
        <sz val="12"/>
        <rFont val="Times New Roman"/>
        <charset val="0"/>
      </rPr>
      <t>62</t>
    </r>
    <r>
      <rPr>
        <sz val="12"/>
        <rFont val="宋体"/>
        <charset val="0"/>
      </rPr>
      <t>个），村级服务点布点建设</t>
    </r>
    <r>
      <rPr>
        <sz val="12"/>
        <rFont val="Times New Roman"/>
        <charset val="0"/>
      </rPr>
      <t>135</t>
    </r>
    <r>
      <rPr>
        <sz val="12"/>
        <rFont val="宋体"/>
        <charset val="0"/>
      </rPr>
      <t>个；</t>
    </r>
    <r>
      <rPr>
        <sz val="12"/>
        <rFont val="Times New Roman"/>
        <charset val="0"/>
      </rPr>
      <t>3</t>
    </r>
    <r>
      <rPr>
        <sz val="12"/>
        <rFont val="宋体"/>
        <charset val="0"/>
      </rPr>
      <t>、城乡公交智慧路网及智能站亭建设，增设</t>
    </r>
    <r>
      <rPr>
        <sz val="12"/>
        <rFont val="Times New Roman"/>
        <charset val="0"/>
      </rPr>
      <t>1</t>
    </r>
    <r>
      <rPr>
        <sz val="12"/>
        <rFont val="宋体"/>
        <charset val="0"/>
      </rPr>
      <t>处公交综合发车站场，</t>
    </r>
    <r>
      <rPr>
        <sz val="12"/>
        <rFont val="Times New Roman"/>
        <charset val="0"/>
      </rPr>
      <t>2</t>
    </r>
    <r>
      <rPr>
        <sz val="12"/>
        <rFont val="宋体"/>
        <charset val="0"/>
      </rPr>
      <t>处城乡公交发车点，公交站点</t>
    </r>
    <r>
      <rPr>
        <sz val="12"/>
        <rFont val="Times New Roman"/>
        <charset val="0"/>
      </rPr>
      <t>50</t>
    </r>
    <r>
      <rPr>
        <sz val="12"/>
        <rFont val="宋体"/>
        <charset val="0"/>
      </rPr>
      <t>处；</t>
    </r>
    <r>
      <rPr>
        <sz val="12"/>
        <rFont val="Times New Roman"/>
        <charset val="0"/>
      </rPr>
      <t>4</t>
    </r>
    <r>
      <rPr>
        <sz val="12"/>
        <rFont val="宋体"/>
        <charset val="0"/>
      </rPr>
      <t>、城乡公交智能化建设，对本县现有智能公交系统进行升级改造；</t>
    </r>
    <r>
      <rPr>
        <sz val="12"/>
        <rFont val="Times New Roman"/>
        <charset val="0"/>
      </rPr>
      <t>5</t>
    </r>
    <r>
      <rPr>
        <sz val="12"/>
        <rFont val="宋体"/>
        <charset val="0"/>
      </rPr>
      <t>、农村物流信息化建设，建成县级电商物流综合信息平台；</t>
    </r>
    <r>
      <rPr>
        <sz val="12"/>
        <rFont val="Times New Roman"/>
        <charset val="0"/>
      </rPr>
      <t>6</t>
    </r>
    <r>
      <rPr>
        <sz val="12"/>
        <rFont val="宋体"/>
        <charset val="0"/>
      </rPr>
      <t>、交通执法信息化系统建设。</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</si>
  <si>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</si>
  <si>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72-1</t>
  </si>
  <si>
    <t>农村公路提质改造
工程</t>
  </si>
  <si>
    <t>休宁齐云城市建设投资有限责任
公司</t>
  </si>
  <si>
    <t>五城镇、商山镇、蓝田镇、海阳镇、齐云山镇、鹤城乡、五城镇、万安镇</t>
  </si>
  <si>
    <r>
      <rPr>
        <sz val="12"/>
        <rFont val="宋体"/>
        <charset val="0"/>
      </rPr>
      <t>升级改造三级路</t>
    </r>
    <r>
      <rPr>
        <sz val="12"/>
        <rFont val="Times New Roman"/>
        <charset val="0"/>
      </rPr>
      <t>12.2</t>
    </r>
    <r>
      <rPr>
        <sz val="12"/>
        <rFont val="宋体"/>
        <charset val="0"/>
      </rPr>
      <t>千米、改造双车道四级路</t>
    </r>
    <r>
      <rPr>
        <sz val="12"/>
        <rFont val="Times New Roman"/>
        <charset val="0"/>
      </rPr>
      <t>0.742</t>
    </r>
    <r>
      <rPr>
        <sz val="12"/>
        <rFont val="宋体"/>
        <charset val="0"/>
      </rPr>
      <t>千米、新改建单车道四级公路</t>
    </r>
    <r>
      <rPr>
        <sz val="12"/>
        <rFont val="Times New Roman"/>
        <charset val="0"/>
      </rPr>
      <t>7.369</t>
    </r>
    <r>
      <rPr>
        <sz val="12"/>
        <rFont val="宋体"/>
        <charset val="0"/>
      </rPr>
      <t>千米。</t>
    </r>
  </si>
  <si>
    <t>休宁县建制村通双车道瑶月路改建工程</t>
  </si>
  <si>
    <t>正在进行征地拆迁工作，开挖路基、防护工程等</t>
  </si>
  <si>
    <t>瑶月路已完成用地预审、林地报批</t>
  </si>
  <si>
    <r>
      <rPr>
        <sz val="12"/>
        <rFont val="宋体"/>
        <charset val="0"/>
      </rPr>
      <t>地方配套资金（</t>
    </r>
    <r>
      <rPr>
        <sz val="12"/>
        <rFont val="Times New Roman"/>
        <charset val="0"/>
      </rPr>
      <t>4648</t>
    </r>
    <r>
      <rPr>
        <sz val="12"/>
        <rFont val="宋体"/>
        <charset val="0"/>
      </rPr>
      <t>万元）未纳入财政预算，债券资金第一次上报未通过</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</si>
  <si>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</si>
  <si>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72-2</t>
  </si>
  <si>
    <t>农村公路安全精细化提升工程</t>
  </si>
  <si>
    <r>
      <rPr>
        <sz val="12"/>
        <rFont val="宋体"/>
        <charset val="134"/>
      </rPr>
      <t>加固改造危桥</t>
    </r>
    <r>
      <rPr>
        <sz val="12"/>
        <rFont val="Times New Roman"/>
        <charset val="134"/>
      </rPr>
      <t>32</t>
    </r>
    <r>
      <rPr>
        <sz val="12"/>
        <rFont val="宋体"/>
        <charset val="134"/>
      </rPr>
      <t>延米每座、增补完善安全防护设施</t>
    </r>
    <r>
      <rPr>
        <sz val="12"/>
        <rFont val="Times New Roman"/>
        <charset val="134"/>
      </rPr>
      <t>29.843</t>
    </r>
    <r>
      <rPr>
        <sz val="12"/>
        <rFont val="宋体"/>
        <charset val="134"/>
      </rPr>
      <t>千米。</t>
    </r>
  </si>
  <si>
    <t>休宁县2024年农村公路安防工程</t>
  </si>
  <si>
    <t>累计完成护栏安装15千米</t>
  </si>
  <si>
    <t>72-3</t>
  </si>
  <si>
    <t>农村公路养护工程</t>
  </si>
  <si>
    <t>五城镇、万安镇、商山镇、溪口镇、渭桥乡、海阳镇、五城镇</t>
  </si>
  <si>
    <t>实施24.58千米农村公路大中修工程、34.191千米农村公路预防性养护工程。</t>
  </si>
  <si>
    <t>休宁县2024年农村公路养护工程</t>
  </si>
  <si>
    <t>施工单位已进场，正在挖除旧路面</t>
  </si>
  <si>
    <t>72-4</t>
  </si>
  <si>
    <r>
      <rPr>
        <sz val="12"/>
        <rFont val="宋体"/>
        <charset val="134"/>
      </rPr>
      <t>休宁县城乡交通运输一体化</t>
    </r>
    <r>
      <rPr>
        <sz val="12"/>
        <rFont val="Times New Roman"/>
        <charset val="0"/>
      </rPr>
      <t>—</t>
    </r>
    <r>
      <rPr>
        <sz val="12"/>
        <rFont val="宋体"/>
        <charset val="134"/>
      </rPr>
      <t>五城镇综合运输服务站建设工程</t>
    </r>
  </si>
  <si>
    <r>
      <rPr>
        <sz val="12"/>
        <rFont val="宋体"/>
        <charset val="134"/>
      </rPr>
      <t>新建三级车站，项目规划面积</t>
    </r>
    <r>
      <rPr>
        <sz val="12"/>
        <rFont val="Times New Roman"/>
        <charset val="0"/>
      </rPr>
      <t>4000</t>
    </r>
    <r>
      <rPr>
        <sz val="12"/>
        <rFont val="宋体"/>
        <charset val="134"/>
      </rPr>
      <t>平方米，建筑占地面积</t>
    </r>
    <r>
      <rPr>
        <sz val="12"/>
        <rFont val="Times New Roman"/>
        <charset val="0"/>
      </rPr>
      <t>200</t>
    </r>
    <r>
      <rPr>
        <sz val="12"/>
        <rFont val="宋体"/>
        <charset val="134"/>
      </rPr>
      <t>平方米。</t>
    </r>
  </si>
  <si>
    <t>方案设计、土地预审已完成。下步待土地指标批复后，6月份提交县规委会研究，8月份完成施工图设计，9月份完成招投标并开工建设</t>
  </si>
  <si>
    <r>
      <rPr>
        <sz val="12"/>
        <rFont val="Times New Roman"/>
        <charset val="134"/>
      </rPr>
      <t>5</t>
    </r>
    <r>
      <rPr>
        <sz val="12"/>
        <rFont val="宋体"/>
        <charset val="134"/>
      </rPr>
      <t>月</t>
    </r>
  </si>
  <si>
    <r>
      <rPr>
        <sz val="12"/>
        <rFont val="Times New Roman"/>
        <charset val="134"/>
      </rPr>
      <t>12</t>
    </r>
    <r>
      <rPr>
        <sz val="12"/>
        <rFont val="宋体"/>
        <charset val="134"/>
      </rPr>
      <t>月</t>
    </r>
  </si>
  <si>
    <t>已完成用地预审，正在进行土地报批</t>
  </si>
  <si>
    <t>72-5</t>
  </si>
  <si>
    <t>配套道路桥梁工程</t>
  </si>
  <si>
    <r>
      <rPr>
        <sz val="12"/>
        <rFont val="宋体"/>
        <charset val="134"/>
      </rPr>
      <t>休宁县月潭湖镇宁溪至里庄道路提升工程桥梁</t>
    </r>
    <r>
      <rPr>
        <sz val="12"/>
        <rFont val="Times New Roman"/>
        <charset val="134"/>
      </rPr>
      <t>618</t>
    </r>
    <r>
      <rPr>
        <sz val="12"/>
        <rFont val="宋体"/>
        <charset val="134"/>
      </rPr>
      <t>米每</t>
    </r>
    <r>
      <rPr>
        <sz val="12"/>
        <rFont val="Times New Roman"/>
        <charset val="134"/>
      </rPr>
      <t>3</t>
    </r>
    <r>
      <rPr>
        <sz val="12"/>
        <rFont val="宋体"/>
        <charset val="134"/>
      </rPr>
      <t>座。</t>
    </r>
  </si>
  <si>
    <t>72-6</t>
  </si>
  <si>
    <t>农村物流信息化建设</t>
  </si>
  <si>
    <t>包括县级电商物流综合信息平台、电子信息化产品设施等。</t>
  </si>
  <si>
    <t>72-7</t>
  </si>
  <si>
    <t>城乡公交智能化</t>
  </si>
  <si>
    <r>
      <rPr>
        <sz val="12"/>
        <rFont val="宋体"/>
        <charset val="134"/>
      </rPr>
      <t>新建三级车站，项目规划面积</t>
    </r>
    <r>
      <rPr>
        <sz val="12"/>
        <rFont val="Times New Roman"/>
        <charset val="134"/>
      </rPr>
      <t>4000</t>
    </r>
    <r>
      <rPr>
        <sz val="12"/>
        <rFont val="宋体"/>
        <charset val="134"/>
      </rPr>
      <t>平方米，建筑占地面积</t>
    </r>
    <r>
      <rPr>
        <sz val="12"/>
        <rFont val="Times New Roman"/>
        <charset val="134"/>
      </rPr>
      <t>200</t>
    </r>
    <r>
      <rPr>
        <sz val="12"/>
        <rFont val="宋体"/>
        <charset val="134"/>
      </rPr>
      <t>平方米。</t>
    </r>
  </si>
  <si>
    <t>黄山市休宁县林业高质量发展和生物多样性保护工程建设项目</t>
  </si>
  <si>
    <t>县林业局</t>
  </si>
  <si>
    <t>休宁县林业发展投资有限公司</t>
  </si>
  <si>
    <t>休宁县</t>
  </si>
  <si>
    <r>
      <rPr>
        <sz val="12"/>
        <rFont val="Times New Roman"/>
        <charset val="0"/>
      </rPr>
      <t>2023</t>
    </r>
    <r>
      <rPr>
        <sz val="12"/>
        <rFont val="宋体"/>
        <charset val="134"/>
      </rPr>
      <t>年对古树名木进行修复，实施横江湿地公园保护综合提升工程。</t>
    </r>
    <r>
      <rPr>
        <sz val="12"/>
        <rFont val="Times New Roman"/>
        <charset val="0"/>
      </rPr>
      <t>2023-2025</t>
    </r>
    <r>
      <rPr>
        <sz val="12"/>
        <rFont val="宋体"/>
        <charset val="134"/>
      </rPr>
      <t>年对</t>
    </r>
    <r>
      <rPr>
        <sz val="12"/>
        <rFont val="Times New Roman"/>
        <charset val="0"/>
      </rPr>
      <t>28</t>
    </r>
    <r>
      <rPr>
        <sz val="12"/>
        <rFont val="宋体"/>
        <charset val="134"/>
      </rPr>
      <t>万亩松林综合防治；通过封山育林、完成造林</t>
    </r>
    <r>
      <rPr>
        <sz val="12"/>
        <rFont val="Times New Roman"/>
        <charset val="0"/>
      </rPr>
      <t>4</t>
    </r>
    <r>
      <rPr>
        <sz val="12"/>
        <rFont val="宋体"/>
        <charset val="134"/>
      </rPr>
      <t>万亩，优化改造油茶</t>
    </r>
    <r>
      <rPr>
        <sz val="12"/>
        <rFont val="Times New Roman"/>
        <charset val="0"/>
      </rPr>
      <t>0.95</t>
    </r>
    <r>
      <rPr>
        <sz val="12"/>
        <rFont val="宋体"/>
        <charset val="134"/>
      </rPr>
      <t>万亩，进行修复、恢复植被，利用现有房改建科普中心</t>
    </r>
    <r>
      <rPr>
        <sz val="12"/>
        <rFont val="Times New Roman"/>
        <charset val="0"/>
      </rPr>
      <t>300</t>
    </r>
    <r>
      <rPr>
        <sz val="12"/>
        <rFont val="宋体"/>
        <charset val="134"/>
      </rPr>
      <t>平方米，建设苗木繁育园基地</t>
    </r>
    <r>
      <rPr>
        <sz val="12"/>
        <rFont val="Times New Roman"/>
        <charset val="0"/>
      </rPr>
      <t>20</t>
    </r>
    <r>
      <rPr>
        <sz val="12"/>
        <rFont val="宋体"/>
        <charset val="134"/>
      </rPr>
      <t>亩，</t>
    </r>
    <r>
      <rPr>
        <sz val="12"/>
        <rFont val="Times New Roman"/>
        <charset val="0"/>
      </rPr>
      <t>375</t>
    </r>
    <r>
      <rPr>
        <sz val="12"/>
        <rFont val="宋体"/>
        <charset val="134"/>
      </rPr>
      <t>平方米的森林小木屋以及设置地面停车位</t>
    </r>
    <r>
      <rPr>
        <sz val="12"/>
        <rFont val="Times New Roman"/>
        <charset val="0"/>
      </rPr>
      <t>100</t>
    </r>
    <r>
      <rPr>
        <sz val="12"/>
        <rFont val="宋体"/>
        <charset val="134"/>
      </rPr>
      <t>个，建设森林生态科普研学基地，推进生态文化建设；</t>
    </r>
    <r>
      <rPr>
        <sz val="12"/>
        <rFont val="Times New Roman"/>
        <charset val="0"/>
      </rPr>
      <t>2024</t>
    </r>
    <r>
      <rPr>
        <sz val="12"/>
        <rFont val="宋体"/>
        <charset val="134"/>
      </rPr>
      <t>年配备森林智慧管理系统</t>
    </r>
    <r>
      <rPr>
        <sz val="12"/>
        <rFont val="Times New Roman"/>
        <charset val="0"/>
      </rPr>
      <t>,</t>
    </r>
    <r>
      <rPr>
        <sz val="12"/>
        <rFont val="宋体"/>
        <charset val="134"/>
      </rPr>
      <t>开展资源和生物多样性保护工程</t>
    </r>
  </si>
  <si>
    <r>
      <rPr>
        <sz val="12"/>
        <rFont val="宋体"/>
        <charset val="134"/>
      </rPr>
      <t>继续完成松林综合防治工程、生物多样性保护工程</t>
    </r>
    <r>
      <rPr>
        <sz val="12"/>
        <rFont val="宋体"/>
        <charset val="0"/>
      </rPr>
      <t>-</t>
    </r>
    <r>
      <rPr>
        <sz val="12"/>
        <rFont val="宋体"/>
        <charset val="134"/>
      </rPr>
      <t>古树修复名录二期</t>
    </r>
  </si>
  <si>
    <r>
      <rPr>
        <sz val="12"/>
        <rFont val="宋体"/>
        <charset val="0"/>
      </rPr>
      <t>已完成松林综合防治</t>
    </r>
    <r>
      <rPr>
        <sz val="12"/>
        <rFont val="Times New Roman"/>
        <charset val="0"/>
      </rPr>
      <t>2023-2024</t>
    </r>
    <r>
      <rPr>
        <sz val="12"/>
        <rFont val="宋体"/>
        <charset val="0"/>
      </rPr>
      <t>年集中清理工作，县林业局正在组织验收，古树名木修复已完成28株</t>
    </r>
  </si>
  <si>
    <r>
      <rPr>
        <sz val="12"/>
        <rFont val="Times New Roman"/>
        <charset val="0"/>
      </rPr>
      <t>2022</t>
    </r>
    <r>
      <rPr>
        <sz val="12"/>
        <rFont val="宋体"/>
        <charset val="134"/>
      </rPr>
      <t>年</t>
    </r>
    <r>
      <rPr>
        <sz val="12"/>
        <rFont val="Times New Roman"/>
        <charset val="0"/>
      </rPr>
      <t>11月-2025年12月</t>
    </r>
  </si>
  <si>
    <t>73-1</t>
  </si>
  <si>
    <t>休宁县松材线虫病综合治理项目</t>
  </si>
  <si>
    <r>
      <rPr>
        <sz val="12"/>
        <rFont val="宋体"/>
        <charset val="134"/>
      </rPr>
      <t>全县</t>
    </r>
    <r>
      <rPr>
        <sz val="12"/>
        <rFont val="Times New Roman"/>
        <charset val="0"/>
      </rPr>
      <t>21</t>
    </r>
    <r>
      <rPr>
        <sz val="12"/>
        <rFont val="宋体"/>
        <charset val="134"/>
      </rPr>
      <t>个乡镇、</t>
    </r>
    <r>
      <rPr>
        <sz val="12"/>
        <rFont val="Times New Roman"/>
        <charset val="0"/>
      </rPr>
      <t>2</t>
    </r>
    <r>
      <rPr>
        <sz val="12"/>
        <rFont val="宋体"/>
        <charset val="134"/>
      </rPr>
      <t>个国有林场</t>
    </r>
  </si>
  <si>
    <r>
      <rPr>
        <sz val="12"/>
        <rFont val="宋体"/>
        <charset val="134"/>
      </rPr>
      <t>通过清理枯病死松树，开展松褐天牛化学防治，实施健康松树打孔注药等措施，最大限度地减少松材线虫病带来的对生态环境的破坏和经济损失，保护松树资源和黄山松安全。</t>
    </r>
  </si>
  <si>
    <t>老商山地块开发利用及农文旅综合项目</t>
  </si>
  <si>
    <t>休宁县状元文化旅游开发投资有限公司</t>
  </si>
  <si>
    <r>
      <rPr>
        <sz val="12"/>
        <rFont val="宋体"/>
        <charset val="134"/>
      </rPr>
      <t>建设内容包含商山历史文化馆建设、农旅综合体打造、基础设施提升、环境综合整治及研学基地板块。</t>
    </r>
  </si>
  <si>
    <t>1、完成项目详规。2、完成商山村史馆建设及内部展陈、周边配套设施建设</t>
  </si>
  <si>
    <t>已开工建设，屋顶拆除完成，基础浇筑完成60%，整体完成20%</t>
  </si>
  <si>
    <r>
      <rPr>
        <sz val="12"/>
        <rFont val="Times New Roman"/>
        <charset val="0"/>
      </rPr>
      <t>2024</t>
    </r>
    <r>
      <rPr>
        <sz val="12"/>
        <rFont val="宋体"/>
        <charset val="0"/>
      </rPr>
      <t>年</t>
    </r>
    <r>
      <rPr>
        <sz val="12"/>
        <rFont val="Times New Roman"/>
        <charset val="0"/>
      </rPr>
      <t>5</t>
    </r>
    <r>
      <rPr>
        <sz val="12"/>
        <rFont val="宋体"/>
        <charset val="0"/>
      </rPr>
      <t>月</t>
    </r>
    <r>
      <rPr>
        <sz val="12"/>
        <rFont val="Times New Roman"/>
        <charset val="0"/>
      </rPr>
      <t>-2026</t>
    </r>
    <r>
      <rPr>
        <sz val="12"/>
        <rFont val="宋体"/>
        <charset val="0"/>
      </rPr>
      <t>年</t>
    </r>
    <r>
      <rPr>
        <sz val="12"/>
        <rFont val="Times New Roman"/>
        <charset val="0"/>
      </rPr>
      <t>5</t>
    </r>
    <r>
      <rPr>
        <sz val="12"/>
        <rFont val="宋体"/>
        <charset val="0"/>
      </rPr>
      <t>月</t>
    </r>
  </si>
  <si>
    <t>横江流域（休宁段）岸线防洪排涝治理
工程</t>
  </si>
  <si>
    <t>县泽宁生态保护建设投资有限公司</t>
  </si>
  <si>
    <t>海阳镇、万安镇</t>
  </si>
  <si>
    <r>
      <rPr>
        <sz val="12"/>
        <rFont val="Times New Roman"/>
        <charset val="0"/>
      </rPr>
      <t>1</t>
    </r>
    <r>
      <rPr>
        <sz val="12"/>
        <rFont val="宋体"/>
        <charset val="0"/>
      </rPr>
      <t>、横江干流岸线防洪排涝治理工程：护磅修缮及河道清理</t>
    </r>
    <r>
      <rPr>
        <sz val="12"/>
        <rFont val="Times New Roman"/>
        <charset val="0"/>
      </rPr>
      <t>1300</t>
    </r>
    <r>
      <rPr>
        <sz val="12"/>
        <rFont val="宋体"/>
        <charset val="0"/>
      </rPr>
      <t>米，水岸线防洪治理</t>
    </r>
    <r>
      <rPr>
        <sz val="12"/>
        <rFont val="Times New Roman"/>
        <charset val="0"/>
      </rPr>
      <t>7</t>
    </r>
    <r>
      <rPr>
        <sz val="12"/>
        <rFont val="宋体"/>
        <charset val="0"/>
      </rPr>
      <t>千米；河道清淤疏浚</t>
    </r>
    <r>
      <rPr>
        <sz val="12"/>
        <rFont val="Times New Roman"/>
        <charset val="0"/>
      </rPr>
      <t>1500</t>
    </r>
    <r>
      <rPr>
        <sz val="12"/>
        <rFont val="宋体"/>
        <charset val="0"/>
      </rPr>
      <t>米，防洪护坡建设</t>
    </r>
    <r>
      <rPr>
        <sz val="12"/>
        <rFont val="Times New Roman"/>
        <charset val="0"/>
      </rPr>
      <t>3000</t>
    </r>
    <r>
      <rPr>
        <sz val="12"/>
        <rFont val="宋体"/>
        <charset val="0"/>
      </rPr>
      <t>米，构建沿河防洪生态缓冲区</t>
    </r>
    <r>
      <rPr>
        <sz val="12"/>
        <rFont val="Times New Roman"/>
        <charset val="0"/>
      </rPr>
      <t>158</t>
    </r>
    <r>
      <rPr>
        <sz val="12"/>
        <rFont val="宋体"/>
        <charset val="0"/>
      </rPr>
      <t>亩，修复两岸消落带植被生境共计</t>
    </r>
    <r>
      <rPr>
        <sz val="12"/>
        <rFont val="Times New Roman"/>
        <charset val="0"/>
      </rPr>
      <t>350</t>
    </r>
    <r>
      <rPr>
        <sz val="12"/>
        <rFont val="宋体"/>
        <charset val="0"/>
      </rPr>
      <t>亩，农田防洪排涝沟渠建设</t>
    </r>
    <r>
      <rPr>
        <sz val="12"/>
        <rFont val="Times New Roman"/>
        <charset val="0"/>
      </rPr>
      <t>17.6</t>
    </r>
    <r>
      <rPr>
        <sz val="12"/>
        <rFont val="宋体"/>
        <charset val="0"/>
      </rPr>
      <t>千米。</t>
    </r>
    <r>
      <rPr>
        <sz val="12"/>
        <rFont val="Times New Roman"/>
        <charset val="0"/>
      </rPr>
      <t xml:space="preserve">
2</t>
    </r>
    <r>
      <rPr>
        <sz val="12"/>
        <rFont val="宋体"/>
        <charset val="0"/>
      </rPr>
      <t>、横江支流岸线防洪排涝治理工程：构建夹溪河下游</t>
    </r>
    <r>
      <rPr>
        <sz val="12"/>
        <rFont val="Times New Roman"/>
        <charset val="0"/>
      </rPr>
      <t>4.5</t>
    </r>
    <r>
      <rPr>
        <sz val="12"/>
        <rFont val="宋体"/>
        <charset val="0"/>
      </rPr>
      <t>千米流域范围内两侧河滨防洪、蓄滞洪生态缓冲区约</t>
    </r>
    <r>
      <rPr>
        <sz val="12"/>
        <rFont val="Times New Roman"/>
        <charset val="0"/>
      </rPr>
      <t>383</t>
    </r>
    <r>
      <rPr>
        <sz val="12"/>
        <rFont val="宋体"/>
        <charset val="0"/>
      </rPr>
      <t>亩，岸线防洪生态护坡工程建设长约</t>
    </r>
    <r>
      <rPr>
        <sz val="12"/>
        <rFont val="Times New Roman"/>
        <charset val="0"/>
      </rPr>
      <t>8.6</t>
    </r>
    <r>
      <rPr>
        <sz val="12"/>
        <rFont val="宋体"/>
        <charset val="0"/>
      </rPr>
      <t>千米，建设农田防洪排涝沟渠长约</t>
    </r>
    <r>
      <rPr>
        <sz val="12"/>
        <rFont val="Times New Roman"/>
        <charset val="0"/>
      </rPr>
      <t>4.5</t>
    </r>
    <r>
      <rPr>
        <sz val="12"/>
        <rFont val="宋体"/>
        <charset val="0"/>
      </rPr>
      <t>千米，对齐云山镇、海阳镇、万安镇境内河流进行治理。</t>
    </r>
  </si>
  <si>
    <r>
      <rPr>
        <sz val="12"/>
        <rFont val="宋体"/>
        <charset val="134"/>
      </rPr>
      <t>休宁县新安江流域一江两岸水生态修复与乡村振兴融合发展（</t>
    </r>
    <r>
      <rPr>
        <sz val="12"/>
        <rFont val="Times New Roman"/>
        <charset val="0"/>
      </rPr>
      <t>EOD</t>
    </r>
    <r>
      <rPr>
        <sz val="12"/>
        <rFont val="宋体"/>
        <charset val="134"/>
      </rPr>
      <t>）项目</t>
    </r>
  </si>
  <si>
    <r>
      <rPr>
        <sz val="12"/>
        <rFont val="宋体"/>
        <charset val="134"/>
      </rPr>
      <t>省级</t>
    </r>
    <r>
      <rPr>
        <sz val="12"/>
        <rFont val="Times New Roman"/>
        <charset val="0"/>
      </rPr>
      <t>/</t>
    </r>
    <r>
      <rPr>
        <sz val="12"/>
        <rFont val="宋体"/>
        <charset val="134"/>
      </rPr>
      <t>市级重点项目</t>
    </r>
  </si>
  <si>
    <t>海阳镇、万安镇、齐云山镇、蓝田镇</t>
  </si>
  <si>
    <t>主要建设内容包括横江流域（休宁段）水生态修复项目。包括横江干流水生态修复、横江支流水生态修复；横江流域（休宁段）环境治理基础设施提升项目。包括区域污水治理工程、区域生态环境修复工程、农村环境整治、区域配套道路基础设施提升工程。状元古城文化旅游综合开发项目。结合县域内状元文化提升改造，提升休宁县文旅设施。休宁县经开区绿色转型升级项目。以园区内智能制造重点领域为基础，标准化厂房建设及提升项目。</t>
  </si>
  <si>
    <t>子项集中水源地、农村污水治理和文昌西桥已开工建设</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</si>
  <si>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</si>
  <si>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76-1</t>
  </si>
  <si>
    <t>休宁县境内集中式饮用水水源保护项目</t>
  </si>
  <si>
    <t>县生态环境分局</t>
  </si>
  <si>
    <r>
      <rPr>
        <sz val="12"/>
        <rFont val="宋体"/>
        <charset val="0"/>
      </rPr>
      <t>补充设置水源地防护隔离网约</t>
    </r>
    <r>
      <rPr>
        <sz val="12"/>
        <rFont val="Times New Roman"/>
        <charset val="0"/>
      </rPr>
      <t>6100</t>
    </r>
    <r>
      <rPr>
        <sz val="12"/>
        <rFont val="宋体"/>
        <charset val="0"/>
      </rPr>
      <t>米，道路防护栏约</t>
    </r>
    <r>
      <rPr>
        <sz val="12"/>
        <rFont val="Times New Roman"/>
        <charset val="0"/>
      </rPr>
      <t>1610</t>
    </r>
    <r>
      <rPr>
        <sz val="12"/>
        <rFont val="宋体"/>
        <charset val="0"/>
      </rPr>
      <t>米，补充设置标识标牌约</t>
    </r>
    <r>
      <rPr>
        <sz val="12"/>
        <rFont val="Times New Roman"/>
        <charset val="0"/>
      </rPr>
      <t>58</t>
    </r>
    <r>
      <rPr>
        <sz val="12"/>
        <rFont val="宋体"/>
        <charset val="0"/>
      </rPr>
      <t>个；铺设污水主管约</t>
    </r>
    <r>
      <rPr>
        <sz val="12"/>
        <rFont val="Times New Roman"/>
        <charset val="0"/>
      </rPr>
      <t>22350</t>
    </r>
    <r>
      <rPr>
        <sz val="12"/>
        <rFont val="宋体"/>
        <charset val="0"/>
      </rPr>
      <t>米，污水支管约</t>
    </r>
    <r>
      <rPr>
        <sz val="12"/>
        <rFont val="Times New Roman"/>
        <charset val="0"/>
      </rPr>
      <t>5690</t>
    </r>
    <r>
      <rPr>
        <sz val="12"/>
        <rFont val="宋体"/>
        <charset val="0"/>
      </rPr>
      <t>米，污水接户管约</t>
    </r>
    <r>
      <rPr>
        <sz val="12"/>
        <rFont val="Times New Roman"/>
        <charset val="0"/>
      </rPr>
      <t>39220</t>
    </r>
    <r>
      <rPr>
        <sz val="12"/>
        <rFont val="宋体"/>
        <charset val="0"/>
      </rPr>
      <t>米，污水检查井约</t>
    </r>
    <r>
      <rPr>
        <sz val="12"/>
        <rFont val="Times New Roman"/>
        <charset val="0"/>
      </rPr>
      <t>1413</t>
    </r>
    <r>
      <rPr>
        <sz val="12"/>
        <rFont val="宋体"/>
        <charset val="0"/>
      </rPr>
      <t>座，建设分散式污水处理设施</t>
    </r>
    <r>
      <rPr>
        <sz val="12"/>
        <rFont val="Times New Roman"/>
        <charset val="0"/>
      </rPr>
      <t>4</t>
    </r>
    <r>
      <rPr>
        <sz val="12"/>
        <rFont val="宋体"/>
        <charset val="0"/>
      </rPr>
      <t>座，集中式污水处理终端</t>
    </r>
    <r>
      <rPr>
        <sz val="12"/>
        <rFont val="Times New Roman"/>
        <charset val="0"/>
      </rPr>
      <t>10</t>
    </r>
    <r>
      <rPr>
        <sz val="12"/>
        <rFont val="宋体"/>
        <charset val="0"/>
      </rPr>
      <t>座，总污水处理量约</t>
    </r>
    <r>
      <rPr>
        <sz val="12"/>
        <rFont val="Times New Roman"/>
        <charset val="0"/>
      </rPr>
      <t>531</t>
    </r>
    <r>
      <rPr>
        <sz val="12"/>
        <rFont val="宋体"/>
        <charset val="0"/>
      </rPr>
      <t>吨</t>
    </r>
    <r>
      <rPr>
        <sz val="12"/>
        <rFont val="Times New Roman"/>
        <charset val="0"/>
      </rPr>
      <t>/</t>
    </r>
    <r>
      <rPr>
        <sz val="12"/>
        <rFont val="宋体"/>
        <charset val="0"/>
      </rPr>
      <t>天；生态缓冲带修复面积约</t>
    </r>
    <r>
      <rPr>
        <sz val="12"/>
        <rFont val="Times New Roman"/>
        <charset val="0"/>
      </rPr>
      <t>30000</t>
    </r>
    <r>
      <rPr>
        <sz val="12"/>
        <rFont val="宋体"/>
        <charset val="0"/>
      </rPr>
      <t>平方米，搬迁厂区生态恢复面积约</t>
    </r>
    <r>
      <rPr>
        <sz val="12"/>
        <rFont val="Times New Roman"/>
        <charset val="0"/>
      </rPr>
      <t>19000</t>
    </r>
    <r>
      <rPr>
        <sz val="12"/>
        <rFont val="宋体"/>
        <charset val="0"/>
      </rPr>
      <t>平方米，湿地修复面积约</t>
    </r>
    <r>
      <rPr>
        <sz val="12"/>
        <rFont val="Times New Roman"/>
        <charset val="0"/>
      </rPr>
      <t>82000</t>
    </r>
    <r>
      <rPr>
        <sz val="12"/>
        <rFont val="宋体"/>
        <charset val="0"/>
      </rPr>
      <t>平方米；生态拦截沟建设长度约</t>
    </r>
    <r>
      <rPr>
        <sz val="12"/>
        <rFont val="Times New Roman"/>
        <charset val="0"/>
      </rPr>
      <t>13350</t>
    </r>
    <r>
      <rPr>
        <sz val="12"/>
        <rFont val="宋体"/>
        <charset val="0"/>
      </rPr>
      <t>平方米；建设应急池</t>
    </r>
    <r>
      <rPr>
        <sz val="12"/>
        <rFont val="Times New Roman"/>
        <charset val="0"/>
      </rPr>
      <t>5</t>
    </r>
    <r>
      <rPr>
        <sz val="12"/>
        <rFont val="宋体"/>
        <charset val="0"/>
      </rPr>
      <t>座，购置拦截吸附物资、酸碱中和剂、防护物资、检测器材等应急物资。</t>
    </r>
  </si>
  <si>
    <t>正在进行子项农村污水设施建设及护栏围网施工</t>
  </si>
  <si>
    <t>76-2</t>
  </si>
  <si>
    <t>休宁经开区尧舜园区污水管网提升改造
工程</t>
  </si>
  <si>
    <r>
      <rPr>
        <sz val="12"/>
        <rFont val="宋体"/>
        <charset val="134"/>
      </rPr>
      <t>白岳路（金佛路</t>
    </r>
    <r>
      <rPr>
        <sz val="12"/>
        <rFont val="Times New Roman"/>
        <charset val="0"/>
      </rPr>
      <t>-</t>
    </r>
    <r>
      <rPr>
        <sz val="12"/>
        <rFont val="宋体"/>
        <charset val="134"/>
      </rPr>
      <t>枫林大道段）及碧丛路（天宝路</t>
    </r>
    <r>
      <rPr>
        <sz val="12"/>
        <rFont val="Times New Roman"/>
        <charset val="0"/>
      </rPr>
      <t>-</t>
    </r>
    <r>
      <rPr>
        <sz val="12"/>
        <rFont val="宋体"/>
        <charset val="134"/>
      </rPr>
      <t>枫林大道段）等道路污水管网建设及道路恢复，共计约</t>
    </r>
    <r>
      <rPr>
        <sz val="12"/>
        <rFont val="Times New Roman"/>
        <charset val="0"/>
      </rPr>
      <t>1500</t>
    </r>
    <r>
      <rPr>
        <sz val="12"/>
        <rFont val="宋体"/>
        <charset val="134"/>
      </rPr>
      <t>米。</t>
    </r>
  </si>
  <si>
    <t>76-3</t>
  </si>
  <si>
    <t>尧舜地块（松悦）新建及提升改造标准化厂房工程</t>
  </si>
  <si>
    <r>
      <rPr>
        <sz val="12"/>
        <rFont val="宋体"/>
        <charset val="134"/>
      </rPr>
      <t>占地面积约</t>
    </r>
    <r>
      <rPr>
        <sz val="12"/>
        <rFont val="Times New Roman"/>
        <charset val="0"/>
      </rPr>
      <t>80</t>
    </r>
    <r>
      <rPr>
        <sz val="12"/>
        <rFont val="宋体"/>
        <charset val="134"/>
      </rPr>
      <t>亩，松悦生物地块收购及原有厂房、办公楼维修</t>
    </r>
    <r>
      <rPr>
        <sz val="12"/>
        <rFont val="Times New Roman"/>
        <charset val="0"/>
      </rPr>
      <t>1.4</t>
    </r>
    <r>
      <rPr>
        <sz val="12"/>
        <rFont val="宋体"/>
        <charset val="134"/>
      </rPr>
      <t>万平方米，新建厂房</t>
    </r>
    <r>
      <rPr>
        <sz val="12"/>
        <rFont val="Times New Roman"/>
        <charset val="0"/>
      </rPr>
      <t>5</t>
    </r>
    <r>
      <rPr>
        <sz val="12"/>
        <rFont val="宋体"/>
        <charset val="134"/>
      </rPr>
      <t>万平方米及配建道路、附属设施工程。</t>
    </r>
  </si>
  <si>
    <t>完成原有厂房维修</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</si>
  <si>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</si>
  <si>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76-4</t>
  </si>
  <si>
    <t>海阳镇夹溪河综合
治理项目</t>
  </si>
  <si>
    <t>海阳镇
人民政府</t>
  </si>
  <si>
    <r>
      <rPr>
        <sz val="12"/>
        <rFont val="宋体"/>
        <charset val="134"/>
      </rPr>
      <t>于海阳镇夹溪河西岸生态缓冲带建设生态缓冲区</t>
    </r>
    <r>
      <rPr>
        <sz val="12"/>
        <rFont val="Times New Roman"/>
        <charset val="134"/>
      </rPr>
      <t>3</t>
    </r>
    <r>
      <rPr>
        <sz val="12"/>
        <rFont val="宋体"/>
        <charset val="134"/>
      </rPr>
      <t>处，东岸生态缓冲带建设生态缓冲区</t>
    </r>
    <r>
      <rPr>
        <sz val="12"/>
        <rFont val="Times New Roman"/>
        <charset val="134"/>
      </rPr>
      <t>4</t>
    </r>
    <r>
      <rPr>
        <sz val="12"/>
        <rFont val="宋体"/>
        <charset val="134"/>
      </rPr>
      <t>处，东、西岸生态缓冲区均通过绿套隔离带连接，构建夹溪河下游</t>
    </r>
    <r>
      <rPr>
        <sz val="12"/>
        <rFont val="Times New Roman"/>
        <charset val="134"/>
      </rPr>
      <t>4.5</t>
    </r>
    <r>
      <rPr>
        <sz val="12"/>
        <rFont val="宋体"/>
        <charset val="134"/>
      </rPr>
      <t>千米流域范围内两侧河滨生态缓冲带，共计占地约293亩；生态缓冲带岸线连接工程是通过建设6处绿篱隔离带保障夹溪河东、西两岸生态缓冲带区域内的生态联通，建设长度共计约5千米,占地约141亩。</t>
    </r>
  </si>
  <si>
    <t>瑯斯村文旅提升改造项目</t>
  </si>
  <si>
    <t>夹溪综合治理项目西岸初设已完成，正在做东岸初设</t>
  </si>
  <si>
    <t>休宁县夹溪河湿地生态修复工程系申报的山水林田湖草沙项目子项目，市聘编制单位正在收集材料，待上报部委</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</si>
  <si>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</si>
  <si>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76-5</t>
  </si>
  <si>
    <t>海阳镇农村污水治理工程</t>
  </si>
  <si>
    <t>盐铺、新塘、秀阳、瑯斯、万全、石人、川湖新建污水主管、配套支管及生态湿地建设。</t>
  </si>
  <si>
    <t>海阳镇周边城区污水管网建设工程</t>
  </si>
  <si>
    <t>污水管网铺设中</t>
  </si>
  <si>
    <t>目前已完成川湖片征收</t>
  </si>
  <si>
    <t>76-6</t>
  </si>
  <si>
    <t>海阳镇农村环境整治项目</t>
  </si>
  <si>
    <r>
      <rPr>
        <sz val="12"/>
        <rFont val="Times New Roman"/>
        <charset val="0"/>
      </rPr>
      <t>1</t>
    </r>
    <r>
      <rPr>
        <sz val="12"/>
        <rFont val="宋体"/>
        <charset val="0"/>
      </rPr>
      <t>、对盐铺村、秀阳村、万全村、新塘村、石人村五个村</t>
    </r>
    <r>
      <rPr>
        <sz val="12"/>
        <rFont val="Times New Roman"/>
        <charset val="0"/>
      </rPr>
      <t>719</t>
    </r>
    <r>
      <rPr>
        <sz val="12"/>
        <rFont val="宋体"/>
        <charset val="0"/>
      </rPr>
      <t>户房前屋后环境进行全面整治，包括五小园、村内沟渠、垃圾清理、村庄美化等。</t>
    </r>
    <r>
      <rPr>
        <sz val="12"/>
        <rFont val="Times New Roman"/>
        <charset val="0"/>
      </rPr>
      <t xml:space="preserve">
2</t>
    </r>
    <r>
      <rPr>
        <sz val="12"/>
        <rFont val="宋体"/>
        <charset val="0"/>
      </rPr>
      <t>、重点整治首一、首二、上杨、五个村民小组自然村人居环境。</t>
    </r>
  </si>
  <si>
    <t>首一至首五完成95%、上杨完成100%，秀阳完成80%.石人中心村、瑯斯元溪组、盐铺杨村片控制价正在编制，剩余村正在进行设计</t>
  </si>
  <si>
    <t>目前尚未涉及节点征地</t>
  </si>
  <si>
    <t>76-7</t>
  </si>
  <si>
    <t>横江支流海阳镇境内支流段水生态修复工程</t>
  </si>
  <si>
    <r>
      <rPr>
        <sz val="12"/>
        <rFont val="Times New Roman"/>
        <charset val="134"/>
      </rPr>
      <t>1</t>
    </r>
    <r>
      <rPr>
        <sz val="12"/>
        <rFont val="宋体"/>
        <charset val="134"/>
      </rPr>
      <t>、万全村上汶溪片沿河</t>
    </r>
    <r>
      <rPr>
        <sz val="12"/>
        <rFont val="Times New Roman"/>
        <charset val="134"/>
      </rPr>
      <t>400</t>
    </r>
    <r>
      <rPr>
        <sz val="12"/>
        <rFont val="宋体"/>
        <charset val="134"/>
      </rPr>
      <t>米生态护坡建设及环境美化；下东片东关田约</t>
    </r>
    <r>
      <rPr>
        <sz val="12"/>
        <rFont val="Times New Roman"/>
        <charset val="134"/>
      </rPr>
      <t>600</t>
    </r>
    <r>
      <rPr>
        <sz val="12"/>
        <rFont val="宋体"/>
        <charset val="134"/>
      </rPr>
      <t>亩，涉及</t>
    </r>
    <r>
      <rPr>
        <sz val="12"/>
        <rFont val="Times New Roman"/>
        <charset val="134"/>
      </rPr>
      <t>3</t>
    </r>
    <r>
      <rPr>
        <sz val="12"/>
        <rFont val="宋体"/>
        <charset val="134"/>
      </rPr>
      <t>个村民小组，</t>
    </r>
    <r>
      <rPr>
        <sz val="12"/>
        <rFont val="Times New Roman"/>
        <charset val="134"/>
      </rPr>
      <t>150</t>
    </r>
    <r>
      <rPr>
        <sz val="12"/>
        <rFont val="宋体"/>
        <charset val="134"/>
      </rPr>
      <t>户人口，生态主沟渠</t>
    </r>
    <r>
      <rPr>
        <sz val="12"/>
        <rFont val="Times New Roman"/>
        <charset val="134"/>
      </rPr>
      <t>2000</t>
    </r>
    <r>
      <rPr>
        <sz val="12"/>
        <rFont val="宋体"/>
        <charset val="134"/>
      </rPr>
      <t>米，生态支沟渠</t>
    </r>
    <r>
      <rPr>
        <sz val="12"/>
        <rFont val="Times New Roman"/>
        <charset val="134"/>
      </rPr>
      <t>3000</t>
    </r>
    <r>
      <rPr>
        <sz val="12"/>
        <rFont val="宋体"/>
        <charset val="134"/>
      </rPr>
      <t>米；上汶溪片约</t>
    </r>
    <r>
      <rPr>
        <sz val="12"/>
        <rFont val="Times New Roman"/>
        <charset val="134"/>
      </rPr>
      <t>50</t>
    </r>
    <r>
      <rPr>
        <sz val="12"/>
        <rFont val="宋体"/>
        <charset val="134"/>
      </rPr>
      <t>亩田地，生态（灌溉）沟渠</t>
    </r>
    <r>
      <rPr>
        <sz val="12"/>
        <rFont val="Times New Roman"/>
        <charset val="134"/>
      </rPr>
      <t>2000</t>
    </r>
    <r>
      <rPr>
        <sz val="12"/>
        <rFont val="宋体"/>
        <charset val="134"/>
      </rPr>
      <t>米建设</t>
    </r>
    <r>
      <rPr>
        <sz val="12"/>
        <rFont val="Times New Roman"/>
        <charset val="134"/>
      </rPr>
      <t xml:space="preserve">
2</t>
    </r>
    <r>
      <rPr>
        <sz val="12"/>
        <rFont val="宋体"/>
        <charset val="134"/>
      </rPr>
      <t>、川湖村吴田沟生态沟渠修复总长</t>
    </r>
    <r>
      <rPr>
        <sz val="12"/>
        <rFont val="Times New Roman"/>
        <charset val="134"/>
      </rPr>
      <t>1000</t>
    </r>
    <r>
      <rPr>
        <sz val="12"/>
        <rFont val="宋体"/>
        <charset val="134"/>
      </rPr>
      <t>米，均高</t>
    </r>
    <r>
      <rPr>
        <sz val="12"/>
        <rFont val="Times New Roman"/>
        <charset val="134"/>
      </rPr>
      <t>2.5</t>
    </r>
    <r>
      <rPr>
        <sz val="12"/>
        <rFont val="宋体"/>
        <charset val="134"/>
      </rPr>
      <t>米。</t>
    </r>
    <r>
      <rPr>
        <sz val="12"/>
        <rFont val="Times New Roman"/>
        <charset val="134"/>
      </rPr>
      <t xml:space="preserve">
3</t>
    </r>
    <r>
      <rPr>
        <sz val="12"/>
        <rFont val="宋体"/>
        <charset val="134"/>
      </rPr>
      <t>、秀阳村三槐堂古村落的溪头河流（蟾溪）长度</t>
    </r>
    <r>
      <rPr>
        <sz val="12"/>
        <rFont val="Times New Roman"/>
        <charset val="134"/>
      </rPr>
      <t>2500</t>
    </r>
    <r>
      <rPr>
        <sz val="12"/>
        <rFont val="宋体"/>
        <charset val="134"/>
      </rPr>
      <t>米生态护坡修复，涉及</t>
    </r>
    <r>
      <rPr>
        <sz val="12"/>
        <rFont val="Times New Roman"/>
        <charset val="134"/>
      </rPr>
      <t>6</t>
    </r>
    <r>
      <rPr>
        <sz val="12"/>
        <rFont val="宋体"/>
        <charset val="134"/>
      </rPr>
      <t>个村民组</t>
    </r>
    <r>
      <rPr>
        <sz val="12"/>
        <rFont val="Times New Roman"/>
        <charset val="134"/>
      </rPr>
      <t>1100</t>
    </r>
    <r>
      <rPr>
        <sz val="12"/>
        <rFont val="宋体"/>
        <charset val="134"/>
      </rPr>
      <t>人生产生活；中心渠河流长度</t>
    </r>
    <r>
      <rPr>
        <sz val="12"/>
        <rFont val="Times New Roman"/>
        <charset val="134"/>
      </rPr>
      <t>800</t>
    </r>
    <r>
      <rPr>
        <sz val="12"/>
        <rFont val="宋体"/>
        <charset val="134"/>
      </rPr>
      <t>米生态护坡修复，灌溉面积</t>
    </r>
    <r>
      <rPr>
        <sz val="12"/>
        <rFont val="Times New Roman"/>
        <charset val="134"/>
      </rPr>
      <t>650</t>
    </r>
    <r>
      <rPr>
        <sz val="12"/>
        <rFont val="宋体"/>
        <charset val="134"/>
      </rPr>
      <t>亩农田；外村至研店组河流长度</t>
    </r>
    <r>
      <rPr>
        <sz val="12"/>
        <rFont val="Times New Roman"/>
        <charset val="134"/>
      </rPr>
      <t>1200</t>
    </r>
    <r>
      <rPr>
        <sz val="12"/>
        <rFont val="宋体"/>
        <charset val="134"/>
      </rPr>
      <t>米生态护坡修复，灌溉面积</t>
    </r>
    <r>
      <rPr>
        <sz val="12"/>
        <rFont val="Times New Roman"/>
        <charset val="134"/>
      </rPr>
      <t>550</t>
    </r>
    <r>
      <rPr>
        <sz val="12"/>
        <rFont val="宋体"/>
        <charset val="134"/>
      </rPr>
      <t>亩农田。</t>
    </r>
    <r>
      <rPr>
        <sz val="12"/>
        <rFont val="Times New Roman"/>
        <charset val="134"/>
      </rPr>
      <t xml:space="preserve">
4</t>
    </r>
    <r>
      <rPr>
        <sz val="12"/>
        <rFont val="宋体"/>
        <charset val="134"/>
      </rPr>
      <t>、盐铺村立新渠河道清淤疏浚</t>
    </r>
    <r>
      <rPr>
        <sz val="12"/>
        <rFont val="Times New Roman"/>
        <charset val="134"/>
      </rPr>
      <t>1500</t>
    </r>
    <r>
      <rPr>
        <sz val="12"/>
        <rFont val="宋体"/>
        <charset val="134"/>
      </rPr>
      <t>米，生态护坡治理</t>
    </r>
    <r>
      <rPr>
        <sz val="12"/>
        <rFont val="Times New Roman"/>
        <charset val="134"/>
      </rPr>
      <t>3000</t>
    </r>
    <r>
      <rPr>
        <sz val="12"/>
        <rFont val="宋体"/>
        <charset val="134"/>
      </rPr>
      <t>米。</t>
    </r>
  </si>
  <si>
    <t>川湖村吴田沟修复完成；万全村上汶溪沿河生态护坡完工，下东片生态沟渠完工，上汶溪生态沟渠建设完工</t>
  </si>
  <si>
    <t>地勘已完成，施工图设计初稿已完成，未进行图审</t>
  </si>
  <si>
    <t>76-8</t>
  </si>
  <si>
    <t>龙源河河道治理工程</t>
  </si>
  <si>
    <r>
      <rPr>
        <sz val="12"/>
        <rFont val="宋体"/>
        <charset val="134"/>
      </rPr>
      <t>对龙源村龙源河</t>
    </r>
    <r>
      <rPr>
        <sz val="12"/>
        <rFont val="Times New Roman"/>
        <charset val="0"/>
      </rPr>
      <t>10</t>
    </r>
    <r>
      <rPr>
        <sz val="12"/>
        <rFont val="宋体"/>
        <charset val="134"/>
      </rPr>
      <t>千米长河道进行治理，具体包括：清理河道垃圾，修复倒塌河磅</t>
    </r>
    <r>
      <rPr>
        <sz val="12"/>
        <rFont val="Times New Roman"/>
        <charset val="0"/>
      </rPr>
      <t>6</t>
    </r>
    <r>
      <rPr>
        <sz val="12"/>
        <rFont val="宋体"/>
        <charset val="134"/>
      </rPr>
      <t>千米及农田灌溉水渠</t>
    </r>
    <r>
      <rPr>
        <sz val="12"/>
        <rFont val="Times New Roman"/>
        <charset val="0"/>
      </rPr>
      <t>24</t>
    </r>
    <r>
      <rPr>
        <sz val="12"/>
        <rFont val="宋体"/>
        <charset val="134"/>
      </rPr>
      <t>千米；修复</t>
    </r>
    <r>
      <rPr>
        <sz val="12"/>
        <rFont val="Times New Roman"/>
        <charset val="0"/>
      </rPr>
      <t>11</t>
    </r>
    <r>
      <rPr>
        <sz val="12"/>
        <rFont val="宋体"/>
        <charset val="134"/>
      </rPr>
      <t>座河坝；水毁河沟修复</t>
    </r>
    <r>
      <rPr>
        <sz val="12"/>
        <rFont val="Times New Roman"/>
        <charset val="0"/>
      </rPr>
      <t>600</t>
    </r>
    <r>
      <rPr>
        <sz val="12"/>
        <rFont val="宋体"/>
        <charset val="134"/>
      </rPr>
      <t>米，高</t>
    </r>
    <r>
      <rPr>
        <sz val="12"/>
        <rFont val="Times New Roman"/>
        <charset val="0"/>
      </rPr>
      <t>1</t>
    </r>
    <r>
      <rPr>
        <sz val="12"/>
        <rFont val="宋体"/>
        <charset val="134"/>
      </rPr>
      <t>米。</t>
    </r>
  </si>
  <si>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8月</t>
    </r>
  </si>
  <si>
    <t>76-9</t>
  </si>
  <si>
    <t>齐云山镇污水处理
设施工程</t>
  </si>
  <si>
    <r>
      <rPr>
        <sz val="12"/>
        <rFont val="宋体"/>
        <charset val="134"/>
      </rPr>
      <t>齐云山镇：对东亭村坞溪组、坞口组、坞村组、彩石组、上东组、下东、黄土岭；岩脚村公司、青春；环居村环楼、西馆；兰渡村西上、西下；典口村上典口、典口、江村、山秀、典村、下村、箬笠山等</t>
    </r>
    <r>
      <rPr>
        <sz val="12"/>
        <rFont val="Times New Roman"/>
        <charset val="0"/>
      </rPr>
      <t>5</t>
    </r>
    <r>
      <rPr>
        <sz val="12"/>
        <rFont val="宋体"/>
        <charset val="134"/>
      </rPr>
      <t>个村</t>
    </r>
    <r>
      <rPr>
        <sz val="12"/>
        <rFont val="Times New Roman"/>
        <charset val="0"/>
      </rPr>
      <t>20</t>
    </r>
    <r>
      <rPr>
        <sz val="12"/>
        <rFont val="宋体"/>
        <charset val="134"/>
      </rPr>
      <t>个沿河村民组进行污水治理，铺设污水管网，新建污水处理设施。对东亭村、岩脚村、环居村、兰渡村、典口村的共</t>
    </r>
    <r>
      <rPr>
        <sz val="12"/>
        <rFont val="Times New Roman"/>
        <charset val="0"/>
      </rPr>
      <t>12</t>
    </r>
    <r>
      <rPr>
        <sz val="12"/>
        <rFont val="宋体"/>
        <charset val="134"/>
      </rPr>
      <t>个村民组，改厕</t>
    </r>
    <r>
      <rPr>
        <sz val="12"/>
        <rFont val="Times New Roman"/>
        <charset val="0"/>
      </rPr>
      <t>329</t>
    </r>
    <r>
      <rPr>
        <sz val="12"/>
        <rFont val="宋体"/>
        <charset val="134"/>
      </rPr>
      <t>户。</t>
    </r>
  </si>
  <si>
    <t>1亩（已完成）</t>
  </si>
  <si>
    <t>目前岩脚、东亭、岩脚污水已完成项目设计，并组织招标挂网，其他村组污水治理正在进行设计</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</si>
  <si>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11</t>
    </r>
    <r>
      <rPr>
        <sz val="12"/>
        <rFont val="宋体"/>
        <charset val="134"/>
      </rPr>
      <t>月</t>
    </r>
  </si>
  <si>
    <t>76-10</t>
  </si>
  <si>
    <t>齐云山镇农村环境
整治</t>
  </si>
  <si>
    <r>
      <rPr>
        <sz val="12"/>
        <rFont val="宋体"/>
        <charset val="0"/>
      </rPr>
      <t>下辖行政村</t>
    </r>
    <r>
      <rPr>
        <sz val="12"/>
        <rFont val="Times New Roman"/>
        <charset val="0"/>
      </rPr>
      <t>7</t>
    </r>
    <r>
      <rPr>
        <sz val="12"/>
        <rFont val="宋体"/>
        <charset val="0"/>
      </rPr>
      <t>个（龙源村、环居村、典口村、兰渡村、岩前村、东亭村、岩脚村）</t>
    </r>
    <r>
      <rPr>
        <sz val="12"/>
        <rFont val="Times New Roman"/>
        <charset val="0"/>
      </rPr>
      <t>88</t>
    </r>
    <r>
      <rPr>
        <sz val="12"/>
        <rFont val="宋体"/>
        <charset val="0"/>
      </rPr>
      <t>个村民组，进行人居环境整治，清理生活、建筑垃圾，安装垃圾桶，提升周边环境，保护水域环境。</t>
    </r>
  </si>
  <si>
    <t>目前岩脚、东亭、岩脚已完成项目设计，并组织招标挂网，其他村组正在进行设计</t>
  </si>
  <si>
    <t>76-11</t>
  </si>
  <si>
    <t>万安镇区域污水治理工程</t>
  </si>
  <si>
    <r>
      <rPr>
        <sz val="12"/>
        <rFont val="宋体"/>
        <charset val="134"/>
      </rPr>
      <t>涉及轮车村、车田村、钟塘村、万新村、吴田村、红心村、海宁村、潜阜村、南潜村、上黄村、古楼村，新建提升泵站</t>
    </r>
    <r>
      <rPr>
        <sz val="12"/>
        <rFont val="Times New Roman"/>
        <charset val="0"/>
      </rPr>
      <t>2</t>
    </r>
    <r>
      <rPr>
        <sz val="12"/>
        <rFont val="宋体"/>
        <charset val="134"/>
      </rPr>
      <t>个，区域污水治理。</t>
    </r>
  </si>
  <si>
    <t>完成横江沿线重点村污水治理规划设计，力争项目早日开工建设</t>
  </si>
  <si>
    <t>已完成项目招标代理及设计公司选定，下步将进行方案设计工作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</si>
  <si>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
2026</t>
    </r>
    <r>
      <rPr>
        <sz val="12"/>
        <rFont val="宋体"/>
        <charset val="134"/>
      </rPr>
      <t>年</t>
    </r>
    <r>
      <rPr>
        <sz val="12"/>
        <rFont val="Times New Roman"/>
        <charset val="0"/>
      </rPr>
      <t>12</t>
    </r>
    <r>
      <rPr>
        <sz val="12"/>
        <rFont val="宋体"/>
        <charset val="134"/>
      </rPr>
      <t>月</t>
    </r>
  </si>
  <si>
    <t>76-12</t>
  </si>
  <si>
    <t>万安镇境内河道治理</t>
  </si>
  <si>
    <t>主要对吴田河、南干渠、北干渠、福寺河进行生态护岸建设、清淤及周边环境整治:①吴田河：横江-朗口水库7.3千米;南干渠治理6.5千米；北干渠治理13.6千米。②生态护岸建设：5.5千米。③清淤的工程量：50000立方米。</t>
  </si>
  <si>
    <t>完成吴田河、福寺河，南北干渠整治方案及规划设计，力争项目尽早开工建设</t>
  </si>
  <si>
    <t>正在前期项目对接工作</t>
  </si>
  <si>
    <t>76-13</t>
  </si>
  <si>
    <t>万安镇农村环境整治项目</t>
  </si>
  <si>
    <r>
      <rPr>
        <sz val="12"/>
        <rFont val="宋体"/>
        <charset val="134"/>
      </rPr>
      <t>对沿横江两岸车田、轮车、钟塘、万新、海宁、潜阜、上黄、古楼等村进行环境综合治理、提升基础设施服务水平。</t>
    </r>
  </si>
  <si>
    <t>完成沿线村环境整治、基础设施提升及村特色节点打造方案规划设计，力争项目尽早开工建设</t>
  </si>
  <si>
    <t>76-14</t>
  </si>
  <si>
    <r>
      <rPr>
        <sz val="12"/>
        <rFont val="宋体"/>
        <charset val="134"/>
      </rPr>
      <t>休宁县一江两岸生态修复与产城融合（蓝田段）</t>
    </r>
    <r>
      <rPr>
        <sz val="12"/>
        <rFont val="Times New Roman"/>
        <charset val="0"/>
      </rPr>
      <t>EOD</t>
    </r>
    <r>
      <rPr>
        <sz val="12"/>
        <rFont val="宋体"/>
        <charset val="134"/>
      </rPr>
      <t>项目</t>
    </r>
  </si>
  <si>
    <r>
      <rPr>
        <sz val="12"/>
        <rFont val="Times New Roman"/>
        <charset val="0"/>
      </rPr>
      <t>1</t>
    </r>
    <r>
      <rPr>
        <sz val="12"/>
        <rFont val="宋体"/>
        <charset val="134"/>
      </rPr>
      <t>、夹溪河两岸建设生态缓冲带，占地面积约</t>
    </r>
    <r>
      <rPr>
        <sz val="12"/>
        <rFont val="Times New Roman"/>
        <charset val="0"/>
      </rPr>
      <t>72</t>
    </r>
    <r>
      <rPr>
        <sz val="12"/>
        <rFont val="宋体"/>
        <charset val="134"/>
      </rPr>
      <t>亩，湿地修复约</t>
    </r>
    <r>
      <rPr>
        <sz val="12"/>
        <rFont val="Times New Roman"/>
        <charset val="0"/>
      </rPr>
      <t>18</t>
    </r>
    <r>
      <rPr>
        <sz val="12"/>
        <rFont val="宋体"/>
        <charset val="134"/>
      </rPr>
      <t>亩；并在现有引水渠基础上改造生态拦截沟，总长约</t>
    </r>
    <r>
      <rPr>
        <sz val="12"/>
        <rFont val="Times New Roman"/>
        <charset val="0"/>
      </rPr>
      <t>4.5</t>
    </r>
    <r>
      <rPr>
        <sz val="12"/>
        <rFont val="宋体"/>
        <charset val="134"/>
      </rPr>
      <t>千米。</t>
    </r>
    <r>
      <rPr>
        <sz val="12"/>
        <rFont val="Times New Roman"/>
        <charset val="0"/>
      </rPr>
      <t>2</t>
    </r>
    <r>
      <rPr>
        <sz val="12"/>
        <rFont val="宋体"/>
        <charset val="134"/>
      </rPr>
      <t>、南塘村委会下沿生态护坡整治：新建生态护坡挡墙长约</t>
    </r>
    <r>
      <rPr>
        <sz val="12"/>
        <rFont val="Times New Roman"/>
        <charset val="0"/>
      </rPr>
      <t>600</t>
    </r>
    <r>
      <rPr>
        <sz val="12"/>
        <rFont val="宋体"/>
        <charset val="134"/>
      </rPr>
      <t>米，高约</t>
    </r>
    <r>
      <rPr>
        <sz val="12"/>
        <rFont val="Times New Roman"/>
        <charset val="0"/>
      </rPr>
      <t>5</t>
    </r>
    <r>
      <rPr>
        <sz val="12"/>
        <rFont val="宋体"/>
        <charset val="134"/>
      </rPr>
      <t>米；河道清淤约</t>
    </r>
    <r>
      <rPr>
        <sz val="12"/>
        <rFont val="Times New Roman"/>
        <charset val="0"/>
      </rPr>
      <t>600</t>
    </r>
    <r>
      <rPr>
        <sz val="12"/>
        <rFont val="宋体"/>
        <charset val="134"/>
      </rPr>
      <t>米；建设拦水坝，栽种绿植等。</t>
    </r>
    <r>
      <rPr>
        <sz val="12"/>
        <rFont val="Times New Roman"/>
        <charset val="0"/>
      </rPr>
      <t>3</t>
    </r>
    <r>
      <rPr>
        <sz val="12"/>
        <rFont val="宋体"/>
        <charset val="134"/>
      </rPr>
      <t>、南塘河支流：河道清淤工程</t>
    </r>
    <r>
      <rPr>
        <sz val="12"/>
        <rFont val="Times New Roman"/>
        <charset val="0"/>
      </rPr>
      <t>5000</t>
    </r>
    <r>
      <rPr>
        <sz val="12"/>
        <rFont val="宋体"/>
        <charset val="134"/>
      </rPr>
      <t>米，生态护坡恢复</t>
    </r>
    <r>
      <rPr>
        <sz val="12"/>
        <rFont val="Times New Roman"/>
        <charset val="0"/>
      </rPr>
      <t>3000</t>
    </r>
    <r>
      <rPr>
        <sz val="12"/>
        <rFont val="宋体"/>
        <charset val="134"/>
      </rPr>
      <t>米，堰坝恢复</t>
    </r>
    <r>
      <rPr>
        <sz val="12"/>
        <rFont val="Times New Roman"/>
        <charset val="0"/>
      </rPr>
      <t>800</t>
    </r>
    <r>
      <rPr>
        <sz val="12"/>
        <rFont val="宋体"/>
        <charset val="134"/>
      </rPr>
      <t>米。</t>
    </r>
    <r>
      <rPr>
        <sz val="12"/>
        <rFont val="Times New Roman"/>
        <charset val="0"/>
      </rPr>
      <t>4</t>
    </r>
    <r>
      <rPr>
        <sz val="12"/>
        <rFont val="宋体"/>
        <charset val="134"/>
      </rPr>
      <t>、南塘、迪岭、儒村、西村等</t>
    </r>
    <r>
      <rPr>
        <sz val="12"/>
        <rFont val="Times New Roman"/>
        <charset val="0"/>
      </rPr>
      <t>31</t>
    </r>
    <r>
      <rPr>
        <sz val="12"/>
        <rFont val="宋体"/>
        <charset val="134"/>
      </rPr>
      <t>个村民组的污水治理工程。</t>
    </r>
    <r>
      <rPr>
        <sz val="12"/>
        <rFont val="Times New Roman"/>
        <charset val="0"/>
      </rPr>
      <t>5</t>
    </r>
    <r>
      <rPr>
        <sz val="12"/>
        <rFont val="宋体"/>
        <charset val="134"/>
      </rPr>
      <t>、蓝田镇</t>
    </r>
    <r>
      <rPr>
        <sz val="12"/>
        <rFont val="Times New Roman"/>
        <charset val="0"/>
      </rPr>
      <t>13</t>
    </r>
    <r>
      <rPr>
        <sz val="12"/>
        <rFont val="宋体"/>
        <charset val="134"/>
      </rPr>
      <t>个村民组农村人居环境整治。</t>
    </r>
  </si>
  <si>
    <t>1、南塘、迪岭、儒村、西村等31个村民组的污水治理工程。2、蓝田镇13个村民组农村人居环境整治</t>
  </si>
  <si>
    <t>进行初步设计</t>
  </si>
  <si>
    <t>征地5亩</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</si>
  <si>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-2025</t>
    </r>
    <r>
      <rPr>
        <sz val="12"/>
        <rFont val="宋体"/>
        <charset val="134"/>
      </rPr>
      <t>年</t>
    </r>
    <r>
      <rPr>
        <sz val="12"/>
        <rFont val="Times New Roman"/>
        <charset val="0"/>
      </rPr>
      <t>6</t>
    </r>
    <r>
      <rPr>
        <sz val="12"/>
        <rFont val="宋体"/>
        <charset val="134"/>
      </rPr>
      <t>月</t>
    </r>
  </si>
  <si>
    <t>76-15</t>
  </si>
  <si>
    <t>休宁县城南片泰柯地块道路工程</t>
  </si>
  <si>
    <t>新建泰柯地块4条道路，包括五城路（横江路-黄山南路段）、宝城路（横江路-黄山南路段）、莲花路（横江路-黄山南路段）、山水路（宝城路-莲花路段），全长约2千米，宽18-24米，含道路工程、交通工程、信控工程、排水工程、综合管线工程、照明工程、绿化工程。</t>
  </si>
  <si>
    <t>主体施工建设</t>
  </si>
  <si>
    <r>
      <rPr>
        <sz val="12"/>
        <rFont val="Times New Roman"/>
        <charset val="0"/>
      </rPr>
      <t>2024</t>
    </r>
    <r>
      <rPr>
        <sz val="12"/>
        <rFont val="宋体"/>
        <charset val="0"/>
      </rPr>
      <t>年</t>
    </r>
    <r>
      <rPr>
        <sz val="12"/>
        <rFont val="Times New Roman"/>
        <charset val="0"/>
      </rPr>
      <t>6</t>
    </r>
    <r>
      <rPr>
        <sz val="12"/>
        <rFont val="宋体"/>
        <charset val="0"/>
      </rPr>
      <t>月</t>
    </r>
    <r>
      <rPr>
        <sz val="12"/>
        <rFont val="Times New Roman"/>
        <charset val="0"/>
      </rPr>
      <t>-2025</t>
    </r>
    <r>
      <rPr>
        <sz val="12"/>
        <rFont val="宋体"/>
        <charset val="0"/>
      </rPr>
      <t>年</t>
    </r>
    <r>
      <rPr>
        <sz val="12"/>
        <rFont val="Times New Roman"/>
        <charset val="0"/>
      </rPr>
      <t>12</t>
    </r>
    <r>
      <rPr>
        <sz val="12"/>
        <rFont val="宋体"/>
        <charset val="0"/>
      </rPr>
      <t>月</t>
    </r>
  </si>
  <si>
    <t>凤湖烟柳酒店及皖南野生动物救护中心
改造提升项目</t>
  </si>
  <si>
    <r>
      <rPr>
        <sz val="12"/>
        <rFont val="宋体"/>
        <charset val="134"/>
      </rPr>
      <t>项目用地范围</t>
    </r>
    <r>
      <rPr>
        <sz val="12"/>
        <rFont val="Times New Roman"/>
        <charset val="134"/>
      </rPr>
      <t>776</t>
    </r>
    <r>
      <rPr>
        <sz val="12"/>
        <rFont val="宋体"/>
        <charset val="134"/>
      </rPr>
      <t>亩，围绕凤凰山、夹溪河、野生动物救护中心等生态资源，打造国家级徽式旅游度假目的地。具体包括：西园炙物集、凤湖水岸烧烤长廊、生态休闲露营基地、烟柳风物市集区、乐游园（亲子游乐园）、凤湖雅宿（徽式民宿）、凤湖健康生活住宿区域。</t>
    </r>
  </si>
  <si>
    <t>正在洽谈收购，策划方案初稿基本完成</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</si>
  <si>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</si>
  <si>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新安源片区乡村振兴综合体项目</t>
  </si>
  <si>
    <t>休宁县乡村振兴投资开发有限公司</t>
  </si>
  <si>
    <t>流口镇、汪村镇、鹤城乡
全域</t>
  </si>
  <si>
    <r>
      <rPr>
        <sz val="12"/>
        <rFont val="宋体"/>
        <charset val="134"/>
      </rPr>
      <t>基础设施配套、重点区块和节点开发利用、产业振兴项目、生态价值产品转化等。</t>
    </r>
  </si>
  <si>
    <t>1、《新安源片区乡村振兴综合体项目策划》成果已完成，总投资3.28亿元。2、需土地要素保障的德上高速出口地块、右龙皖赣省界经济窗口地块、茗洲森林康养地块的地形图测绘已完成。3、专项债可研报告初稿已完成，总投资2.746亿元，拟申请专项债资金2亿元。县发展改革委于4月1日反馈，本项目未通过国家发改委的审核。目前正在积极与财政部门对接，结合未通过原因，考虑是否需要调整可研报告内容再行上报</t>
  </si>
  <si>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-2027</t>
    </r>
    <r>
      <rPr>
        <sz val="12"/>
        <rFont val="宋体"/>
        <charset val="134"/>
      </rPr>
      <t>年</t>
    </r>
    <r>
      <rPr>
        <sz val="12"/>
        <rFont val="Times New Roman"/>
        <charset val="0"/>
      </rPr>
      <t>3</t>
    </r>
    <r>
      <rPr>
        <sz val="12"/>
        <rFont val="宋体"/>
        <charset val="134"/>
      </rPr>
      <t>月</t>
    </r>
  </si>
  <si>
    <t>78-1</t>
  </si>
  <si>
    <r>
      <rPr>
        <sz val="12"/>
        <rFont val="Times New Roman"/>
        <charset val="0"/>
      </rPr>
      <t>S222</t>
    </r>
    <r>
      <rPr>
        <sz val="12"/>
        <rFont val="宋体"/>
        <charset val="0"/>
      </rPr>
      <t>省道</t>
    </r>
    <r>
      <rPr>
        <sz val="12"/>
        <rFont val="Times New Roman"/>
        <charset val="0"/>
      </rPr>
      <t>-</t>
    </r>
    <r>
      <rPr>
        <sz val="12"/>
        <rFont val="宋体"/>
        <charset val="0"/>
      </rPr>
      <t>茗洲道路</t>
    </r>
    <r>
      <rPr>
        <sz val="12"/>
        <rFont val="Times New Roman"/>
        <charset val="0"/>
      </rPr>
      <t xml:space="preserve">
</t>
    </r>
    <r>
      <rPr>
        <sz val="12"/>
        <rFont val="宋体"/>
        <charset val="0"/>
      </rPr>
      <t>改建工程</t>
    </r>
  </si>
  <si>
    <t>流口镇</t>
  </si>
  <si>
    <t>1、4千米道路拓宽至路面宽度4.5米。
2、浇筑沥青。</t>
  </si>
  <si>
    <r>
      <rPr>
        <sz val="12"/>
        <rFont val="Times New Roman"/>
        <charset val="0"/>
      </rPr>
      <t>2024</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</si>
  <si>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78-2</t>
  </si>
  <si>
    <t>流口老中学地块项目</t>
  </si>
  <si>
    <r>
      <rPr>
        <sz val="12"/>
        <rFont val="Times New Roman"/>
        <charset val="0"/>
      </rPr>
      <t>1</t>
    </r>
    <r>
      <rPr>
        <sz val="12"/>
        <rFont val="宋体"/>
        <charset val="134"/>
      </rPr>
      <t>、室外基础设施配套。</t>
    </r>
    <r>
      <rPr>
        <sz val="12"/>
        <rFont val="Times New Roman"/>
        <charset val="0"/>
      </rPr>
      <t xml:space="preserve">
2</t>
    </r>
    <r>
      <rPr>
        <sz val="12"/>
        <rFont val="宋体"/>
        <charset val="134"/>
      </rPr>
      <t>、室内装修装饰。</t>
    </r>
  </si>
  <si>
    <t>78-3</t>
  </si>
  <si>
    <t>流口原胶合板厂地块项目</t>
  </si>
  <si>
    <r>
      <rPr>
        <sz val="12"/>
        <rFont val="Times New Roman"/>
        <charset val="0"/>
      </rPr>
      <t>1</t>
    </r>
    <r>
      <rPr>
        <sz val="12"/>
        <rFont val="宋体"/>
        <charset val="134"/>
      </rPr>
      <t>、建设生态文明建设展示中心</t>
    </r>
    <r>
      <rPr>
        <sz val="12"/>
        <rFont val="Times New Roman"/>
        <charset val="0"/>
      </rPr>
      <t>1600</t>
    </r>
    <r>
      <rPr>
        <sz val="12"/>
        <rFont val="宋体"/>
        <charset val="134"/>
      </rPr>
      <t>平方米。</t>
    </r>
    <r>
      <rPr>
        <sz val="12"/>
        <rFont val="Times New Roman"/>
        <charset val="0"/>
      </rPr>
      <t xml:space="preserve">
2</t>
    </r>
    <r>
      <rPr>
        <sz val="12"/>
        <rFont val="宋体"/>
        <charset val="134"/>
      </rPr>
      <t>、配套建设服务设施。</t>
    </r>
  </si>
  <si>
    <t>78-4</t>
  </si>
  <si>
    <t>茗洲森林康养基地项目</t>
  </si>
  <si>
    <r>
      <rPr>
        <sz val="12"/>
        <rFont val="Times New Roman"/>
        <charset val="0"/>
      </rPr>
      <t>1</t>
    </r>
    <r>
      <rPr>
        <sz val="12"/>
        <rFont val="宋体"/>
        <charset val="134"/>
      </rPr>
      <t>、欧标茶园茶社</t>
    </r>
    <r>
      <rPr>
        <sz val="12"/>
        <rFont val="Times New Roman"/>
        <charset val="0"/>
      </rPr>
      <t>500</t>
    </r>
    <r>
      <rPr>
        <sz val="12"/>
        <rFont val="宋体"/>
        <charset val="134"/>
      </rPr>
      <t>平方米。</t>
    </r>
    <r>
      <rPr>
        <sz val="12"/>
        <rFont val="Times New Roman"/>
        <charset val="0"/>
      </rPr>
      <t xml:space="preserve">
2</t>
    </r>
    <r>
      <rPr>
        <sz val="12"/>
        <rFont val="宋体"/>
        <charset val="134"/>
      </rPr>
      <t>、世外茗洲度假酒店装修装饰。</t>
    </r>
    <r>
      <rPr>
        <sz val="12"/>
        <rFont val="Times New Roman"/>
        <charset val="0"/>
      </rPr>
      <t xml:space="preserve">
3</t>
    </r>
    <r>
      <rPr>
        <sz val="12"/>
        <rFont val="宋体"/>
        <charset val="134"/>
      </rPr>
      <t>、茗洲洲头景观屋及游览设施配套。</t>
    </r>
  </si>
  <si>
    <t>1、完成茶社建设。2、完成世外茗洲度假酒店装修装饰。3、配套部分游览设施</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</si>
  <si>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4</t>
    </r>
    <r>
      <rPr>
        <sz val="12"/>
        <rFont val="宋体"/>
        <charset val="134"/>
      </rPr>
      <t>月</t>
    </r>
  </si>
  <si>
    <t>78-5</t>
  </si>
  <si>
    <t>右龙农文旅项目</t>
  </si>
  <si>
    <t>1、徽饶古道修缮，长3.5千米。
2、景观屋30座，龙井潭瀑布水景观1处，游览设施配套。
3、板凳龙演绎及其文创产品。</t>
  </si>
  <si>
    <t>1、完成徽饶古道修缮。2、完成景观屋、水景观及部分游览配套设施建设</t>
  </si>
  <si>
    <t>78-6</t>
  </si>
  <si>
    <t>德上高速出口地块项目</t>
  </si>
  <si>
    <t>汪村镇</t>
  </si>
  <si>
    <t>1、生态停车场2000平方米。
2、加油站1座，配套6座充电桩。
3、换乘景交。
4、特色产品展销中心4000平方米。</t>
  </si>
  <si>
    <t>1、平整土地。2、完成生态停车场建设。3、完成特色产品展销中心框架</t>
  </si>
  <si>
    <r>
      <rPr>
        <sz val="12"/>
        <rFont val="Times New Roman"/>
        <charset val="0"/>
      </rPr>
      <t>2024</t>
    </r>
    <r>
      <rPr>
        <sz val="12"/>
        <rFont val="宋体"/>
        <charset val="134"/>
      </rPr>
      <t>年</t>
    </r>
    <r>
      <rPr>
        <sz val="12"/>
        <rFont val="Times New Roman"/>
        <charset val="0"/>
      </rPr>
      <t>4</t>
    </r>
    <r>
      <rPr>
        <sz val="12"/>
        <rFont val="宋体"/>
        <charset val="134"/>
      </rPr>
      <t>月</t>
    </r>
    <r>
      <rPr>
        <sz val="12"/>
        <rFont val="Times New Roman"/>
        <charset val="0"/>
      </rPr>
      <t>-2025</t>
    </r>
    <r>
      <rPr>
        <sz val="12"/>
        <rFont val="宋体"/>
        <charset val="134"/>
      </rPr>
      <t>年</t>
    </r>
    <r>
      <rPr>
        <sz val="12"/>
        <rFont val="Times New Roman"/>
        <charset val="0"/>
      </rPr>
      <t>2</t>
    </r>
    <r>
      <rPr>
        <sz val="12"/>
        <rFont val="宋体"/>
        <charset val="134"/>
      </rPr>
      <t>月</t>
    </r>
  </si>
  <si>
    <t>建筑垃圾处理厂</t>
  </si>
  <si>
    <t>县城市
管理行政执法局</t>
  </si>
  <si>
    <t>华邦地块开发项目</t>
  </si>
  <si>
    <t>桥西地块城市更新</t>
  </si>
  <si>
    <t>市月潭湖开发投资有限公司</t>
  </si>
  <si>
    <t>畔月谷</t>
  </si>
  <si>
    <t>黄山市月潭湖开发投资有限公司</t>
  </si>
  <si>
    <r>
      <rPr>
        <sz val="12"/>
        <rFont val="宋体"/>
        <charset val="134"/>
      </rPr>
      <t>项目总用地面积</t>
    </r>
    <r>
      <rPr>
        <sz val="12"/>
        <rFont val="Times New Roman"/>
        <charset val="0"/>
      </rPr>
      <t>12368.42</t>
    </r>
    <r>
      <rPr>
        <sz val="12"/>
        <rFont val="宋体"/>
        <charset val="134"/>
      </rPr>
      <t>平方米，工程总建筑面积</t>
    </r>
    <r>
      <rPr>
        <sz val="12"/>
        <rFont val="Times New Roman"/>
        <charset val="0"/>
      </rPr>
      <t>19487.45</t>
    </r>
    <r>
      <rPr>
        <sz val="12"/>
        <rFont val="宋体"/>
        <charset val="134"/>
      </rPr>
      <t>平方米。主要建设酒店</t>
    </r>
    <r>
      <rPr>
        <sz val="12"/>
        <rFont val="Times New Roman"/>
        <charset val="0"/>
      </rPr>
      <t>5260.1</t>
    </r>
    <r>
      <rPr>
        <sz val="12"/>
        <rFont val="宋体"/>
        <charset val="134"/>
      </rPr>
      <t>平方米；配套办公建筑面积</t>
    </r>
    <r>
      <rPr>
        <sz val="12"/>
        <rFont val="Times New Roman"/>
        <charset val="0"/>
      </rPr>
      <t>1583.4</t>
    </r>
    <r>
      <rPr>
        <sz val="12"/>
        <rFont val="宋体"/>
        <charset val="134"/>
      </rPr>
      <t>平方米；多层住宅建筑面积</t>
    </r>
    <r>
      <rPr>
        <sz val="12"/>
        <rFont val="Times New Roman"/>
        <charset val="0"/>
      </rPr>
      <t>1507.7</t>
    </r>
    <r>
      <rPr>
        <sz val="12"/>
        <rFont val="宋体"/>
        <charset val="134"/>
      </rPr>
      <t>平方米，架空层</t>
    </r>
    <r>
      <rPr>
        <sz val="12"/>
        <rFont val="Times New Roman"/>
        <charset val="0"/>
      </rPr>
      <t>153.7</t>
    </r>
    <r>
      <rPr>
        <sz val="12"/>
        <rFont val="宋体"/>
        <charset val="134"/>
      </rPr>
      <t>平方米；低层住宅建筑面积</t>
    </r>
    <r>
      <rPr>
        <sz val="12"/>
        <rFont val="Times New Roman"/>
        <charset val="0"/>
      </rPr>
      <t>938.4</t>
    </r>
    <r>
      <rPr>
        <sz val="12"/>
        <rFont val="宋体"/>
        <charset val="134"/>
      </rPr>
      <t>平方米；精品民宿建筑面积</t>
    </r>
    <r>
      <rPr>
        <sz val="12"/>
        <rFont val="Times New Roman"/>
        <charset val="0"/>
      </rPr>
      <t>1043.2</t>
    </r>
    <r>
      <rPr>
        <sz val="12"/>
        <rFont val="宋体"/>
        <charset val="134"/>
      </rPr>
      <t>平方米；餐厅建筑面积</t>
    </r>
    <r>
      <rPr>
        <sz val="12"/>
        <rFont val="Times New Roman"/>
        <charset val="0"/>
      </rPr>
      <t>1704.4</t>
    </r>
    <r>
      <rPr>
        <sz val="12"/>
        <rFont val="宋体"/>
        <charset val="134"/>
      </rPr>
      <t>平方米；办公楼建筑面积</t>
    </r>
    <r>
      <rPr>
        <sz val="12"/>
        <rFont val="Times New Roman"/>
        <charset val="0"/>
      </rPr>
      <t>2994.15</t>
    </r>
    <r>
      <rPr>
        <sz val="12"/>
        <rFont val="宋体"/>
        <charset val="134"/>
      </rPr>
      <t>平方米；地下建筑面积</t>
    </r>
    <r>
      <rPr>
        <sz val="12"/>
        <rFont val="Times New Roman"/>
        <charset val="0"/>
      </rPr>
      <t>4266.4</t>
    </r>
    <r>
      <rPr>
        <sz val="12"/>
        <rFont val="宋体"/>
        <charset val="134"/>
      </rPr>
      <t>平方米：配套建设地面、地下机动车位、非机动车位、水电、通讯、安防、设备购置安装等。</t>
    </r>
  </si>
  <si>
    <t>二期土建完工，项目装饰施工</t>
  </si>
  <si>
    <t>国空规划调整尚未批复，土地指标不能审批</t>
  </si>
  <si>
    <t>县乡村振兴局</t>
  </si>
  <si>
    <r>
      <rPr>
        <sz val="12"/>
        <rFont val="Times New Roman"/>
        <charset val="0"/>
      </rPr>
      <t>2024</t>
    </r>
    <r>
      <rPr>
        <sz val="12"/>
        <rFont val="宋体"/>
        <charset val="0"/>
      </rPr>
      <t>年乡村振兴衔接资金项目</t>
    </r>
  </si>
  <si>
    <r>
      <rPr>
        <sz val="12"/>
        <rFont val="宋体"/>
        <charset val="134"/>
      </rPr>
      <t>全县多个项目</t>
    </r>
    <r>
      <rPr>
        <sz val="12"/>
        <rFont val="Times New Roman"/>
        <charset val="134"/>
      </rPr>
      <t>,</t>
    </r>
    <r>
      <rPr>
        <sz val="12"/>
        <rFont val="宋体"/>
        <charset val="134"/>
      </rPr>
      <t>涉及产业发展、乡村建设等方面。其中包括上井村生产车间建设工程，新建两栋二层钢混框架结构生产车间（</t>
    </r>
    <r>
      <rPr>
        <sz val="12"/>
        <rFont val="Times New Roman"/>
        <charset val="134"/>
      </rPr>
      <t>1#</t>
    </r>
    <r>
      <rPr>
        <sz val="12"/>
        <rFont val="宋体"/>
        <charset val="134"/>
      </rPr>
      <t>车间和</t>
    </r>
    <r>
      <rPr>
        <sz val="12"/>
        <rFont val="Times New Roman"/>
        <charset val="134"/>
      </rPr>
      <t>2#</t>
    </r>
    <r>
      <rPr>
        <sz val="12"/>
        <rFont val="宋体"/>
        <charset val="134"/>
      </rPr>
      <t>车间），总建设用地面积</t>
    </r>
    <r>
      <rPr>
        <sz val="12"/>
        <rFont val="Times New Roman"/>
        <charset val="134"/>
      </rPr>
      <t>3073.81</t>
    </r>
    <r>
      <rPr>
        <sz val="12"/>
        <rFont val="宋体"/>
        <charset val="134"/>
      </rPr>
      <t>平方米，总建筑面积为</t>
    </r>
    <r>
      <rPr>
        <sz val="12"/>
        <rFont val="Times New Roman"/>
        <charset val="134"/>
      </rPr>
      <t>4542.65</t>
    </r>
    <r>
      <rPr>
        <sz val="12"/>
        <rFont val="宋体"/>
        <charset val="134"/>
      </rPr>
      <t>平方米。其中：</t>
    </r>
    <r>
      <rPr>
        <sz val="12"/>
        <rFont val="Times New Roman"/>
        <charset val="134"/>
      </rPr>
      <t>1#</t>
    </r>
    <r>
      <rPr>
        <sz val="12"/>
        <rFont val="宋体"/>
        <charset val="134"/>
      </rPr>
      <t>车间建筑面积</t>
    </r>
    <r>
      <rPr>
        <sz val="12"/>
        <rFont val="Times New Roman"/>
        <charset val="134"/>
      </rPr>
      <t>1793.16</t>
    </r>
    <r>
      <rPr>
        <sz val="12"/>
        <rFont val="宋体"/>
        <charset val="134"/>
      </rPr>
      <t>平方米，</t>
    </r>
    <r>
      <rPr>
        <sz val="12"/>
        <rFont val="Times New Roman"/>
        <charset val="134"/>
      </rPr>
      <t>2#</t>
    </r>
    <r>
      <rPr>
        <sz val="12"/>
        <rFont val="宋体"/>
        <charset val="134"/>
      </rPr>
      <t>车间建筑面积</t>
    </r>
    <r>
      <rPr>
        <sz val="12"/>
        <rFont val="Times New Roman"/>
        <charset val="134"/>
      </rPr>
      <t>2716.93</t>
    </r>
    <r>
      <rPr>
        <sz val="12"/>
        <rFont val="宋体"/>
        <charset val="134"/>
      </rPr>
      <t>平方米。</t>
    </r>
    <r>
      <rPr>
        <sz val="12"/>
        <rFont val="Times New Roman"/>
        <charset val="134"/>
      </rPr>
      <t xml:space="preserve">
</t>
    </r>
    <r>
      <rPr>
        <sz val="12"/>
        <rFont val="宋体"/>
        <charset val="134"/>
      </rPr>
      <t>新建钢混结构配电房</t>
    </r>
    <r>
      <rPr>
        <sz val="12"/>
        <rFont val="Times New Roman"/>
        <charset val="134"/>
      </rPr>
      <t>32.56</t>
    </r>
    <r>
      <rPr>
        <sz val="12"/>
        <rFont val="宋体"/>
        <charset val="134"/>
      </rPr>
      <t>平方米，地下消防水池及泵房设施用房</t>
    </r>
    <r>
      <rPr>
        <sz val="12"/>
        <rFont val="Times New Roman"/>
        <charset val="134"/>
      </rPr>
      <t>369.73</t>
    </r>
    <r>
      <rPr>
        <sz val="12"/>
        <rFont val="宋体"/>
        <charset val="134"/>
      </rPr>
      <t>平方米。室外附属设施包括：</t>
    </r>
    <r>
      <rPr>
        <sz val="12"/>
        <rFont val="Times New Roman"/>
        <charset val="134"/>
      </rPr>
      <t>8</t>
    </r>
    <r>
      <rPr>
        <sz val="12"/>
        <rFont val="宋体"/>
        <charset val="134"/>
      </rPr>
      <t>米宽外部连接道路（混凝土路面）</t>
    </r>
    <r>
      <rPr>
        <sz val="12"/>
        <rFont val="Times New Roman"/>
        <charset val="134"/>
      </rPr>
      <t>70.75</t>
    </r>
    <r>
      <rPr>
        <sz val="12"/>
        <rFont val="宋体"/>
        <charset val="134"/>
      </rPr>
      <t>米，</t>
    </r>
    <r>
      <rPr>
        <sz val="12"/>
        <rFont val="Times New Roman"/>
        <charset val="134"/>
      </rPr>
      <t>4</t>
    </r>
    <r>
      <rPr>
        <sz val="12"/>
        <rFont val="宋体"/>
        <charset val="134"/>
      </rPr>
      <t>米宽外部连接道路（机耕路）</t>
    </r>
    <r>
      <rPr>
        <sz val="12"/>
        <rFont val="Times New Roman"/>
        <charset val="134"/>
      </rPr>
      <t>106.76</t>
    </r>
    <r>
      <rPr>
        <sz val="12"/>
        <rFont val="宋体"/>
        <charset val="134"/>
      </rPr>
      <t>米，厂区内部道路（混凝土路面）</t>
    </r>
    <r>
      <rPr>
        <sz val="12"/>
        <rFont val="Times New Roman"/>
        <charset val="134"/>
      </rPr>
      <t>576</t>
    </r>
    <r>
      <rPr>
        <sz val="12"/>
        <rFont val="宋体"/>
        <charset val="134"/>
      </rPr>
      <t>平方米，西侧（</t>
    </r>
    <r>
      <rPr>
        <sz val="12"/>
        <rFont val="Times New Roman"/>
        <charset val="134"/>
      </rPr>
      <t>6.9</t>
    </r>
    <r>
      <rPr>
        <sz val="12"/>
        <rFont val="宋体"/>
        <charset val="134"/>
      </rPr>
      <t>米高）浆砌块石挡墙</t>
    </r>
    <r>
      <rPr>
        <sz val="12"/>
        <rFont val="Times New Roman"/>
        <charset val="134"/>
      </rPr>
      <t>66.58</t>
    </r>
    <r>
      <rPr>
        <sz val="12"/>
        <rFont val="宋体"/>
        <charset val="134"/>
      </rPr>
      <t>米。</t>
    </r>
    <r>
      <rPr>
        <sz val="12"/>
        <rFont val="Times New Roman"/>
        <charset val="134"/>
      </rPr>
      <t xml:space="preserve">
</t>
    </r>
    <r>
      <rPr>
        <sz val="12"/>
        <rFont val="宋体"/>
        <charset val="134"/>
      </rPr>
      <t>新建配套消防设施：地下</t>
    </r>
    <r>
      <rPr>
        <sz val="12"/>
        <rFont val="Times New Roman"/>
        <charset val="134"/>
      </rPr>
      <t>468</t>
    </r>
    <r>
      <rPr>
        <sz val="12"/>
        <rFont val="宋体"/>
        <charset val="134"/>
      </rPr>
      <t>立方米的消防水池和消防泵房，室内外消火栓，应急照明，疏散指示灯等。</t>
    </r>
    <r>
      <rPr>
        <sz val="12"/>
        <rFont val="Times New Roman"/>
        <charset val="134"/>
      </rPr>
      <t xml:space="preserve">
</t>
    </r>
    <r>
      <rPr>
        <sz val="12"/>
        <rFont val="宋体"/>
        <charset val="134"/>
      </rPr>
      <t>车间四周铺种马尼拉草坪</t>
    </r>
    <r>
      <rPr>
        <sz val="12"/>
        <rFont val="Times New Roman"/>
        <charset val="134"/>
      </rPr>
      <t>560</t>
    </r>
    <r>
      <rPr>
        <sz val="12"/>
        <rFont val="宋体"/>
        <charset val="134"/>
      </rPr>
      <t>平方米，草坪区域内间隔栽种红叶石楠、红花继木等灌木树种，约</t>
    </r>
    <r>
      <rPr>
        <sz val="12"/>
        <rFont val="Times New Roman"/>
        <charset val="134"/>
      </rPr>
      <t>100</t>
    </r>
    <r>
      <rPr>
        <sz val="12"/>
        <rFont val="宋体"/>
        <charset val="134"/>
      </rPr>
      <t>株。源芳乡四大号石蛙养殖基地，新建</t>
    </r>
    <r>
      <rPr>
        <sz val="12"/>
        <rFont val="Times New Roman"/>
        <charset val="134"/>
      </rPr>
      <t>2500</t>
    </r>
    <r>
      <rPr>
        <sz val="12"/>
        <rFont val="宋体"/>
        <charset val="134"/>
      </rPr>
      <t>平方米标准化钢结构厂房</t>
    </r>
    <r>
      <rPr>
        <sz val="12"/>
        <rFont val="Times New Roman"/>
        <charset val="134"/>
      </rPr>
      <t>1</t>
    </r>
    <r>
      <rPr>
        <sz val="12"/>
        <rFont val="宋体"/>
        <charset val="134"/>
      </rPr>
      <t>座（两层结构，单层</t>
    </r>
    <r>
      <rPr>
        <sz val="12"/>
        <rFont val="Times New Roman"/>
        <charset val="134"/>
      </rPr>
      <t>1250</t>
    </r>
    <r>
      <rPr>
        <sz val="12"/>
        <rFont val="宋体"/>
        <charset val="134"/>
      </rPr>
      <t>平方米）以及新建</t>
    </r>
    <r>
      <rPr>
        <sz val="12"/>
        <rFont val="Times New Roman"/>
        <charset val="134"/>
      </rPr>
      <t>1000</t>
    </r>
    <r>
      <rPr>
        <sz val="12"/>
        <rFont val="宋体"/>
        <charset val="134"/>
      </rPr>
      <t>平方米简易养殖大棚一座，用于石蛙养殖、初加工、包装，配套电力、给排水等附属设施。</t>
    </r>
    <r>
      <rPr>
        <sz val="12"/>
        <rFont val="Times New Roman"/>
        <charset val="134"/>
      </rPr>
      <t xml:space="preserve">                                                                                                                   
</t>
    </r>
    <r>
      <rPr>
        <sz val="12"/>
        <rFont val="宋体"/>
        <charset val="134"/>
      </rPr>
      <t>新建配套面积</t>
    </r>
    <r>
      <rPr>
        <sz val="12"/>
        <rFont val="Times New Roman"/>
        <charset val="134"/>
      </rPr>
      <t>340</t>
    </r>
    <r>
      <rPr>
        <sz val="12"/>
        <rFont val="宋体"/>
        <charset val="134"/>
      </rPr>
      <t>平方米（两层结构，单层</t>
    </r>
    <r>
      <rPr>
        <sz val="12"/>
        <rFont val="Times New Roman"/>
        <charset val="134"/>
      </rPr>
      <t>170</t>
    </r>
    <r>
      <rPr>
        <sz val="12"/>
        <rFont val="宋体"/>
        <charset val="134"/>
      </rPr>
      <t>平方米）砖混结构附属试验楼一座。</t>
    </r>
    <r>
      <rPr>
        <sz val="12"/>
        <rFont val="Times New Roman"/>
        <charset val="134"/>
      </rPr>
      <t xml:space="preserve">
</t>
    </r>
    <r>
      <rPr>
        <sz val="12"/>
        <rFont val="宋体"/>
        <charset val="134"/>
      </rPr>
      <t>采购</t>
    </r>
    <r>
      <rPr>
        <sz val="12"/>
        <rFont val="Times New Roman"/>
        <charset val="134"/>
      </rPr>
      <t>200</t>
    </r>
    <r>
      <rPr>
        <sz val="12"/>
        <rFont val="宋体"/>
        <charset val="134"/>
      </rPr>
      <t>立方冻库</t>
    </r>
    <r>
      <rPr>
        <sz val="12"/>
        <rFont val="Times New Roman"/>
        <charset val="134"/>
      </rPr>
      <t>2</t>
    </r>
    <r>
      <rPr>
        <sz val="12"/>
        <rFont val="宋体"/>
        <charset val="134"/>
      </rPr>
      <t>座。</t>
    </r>
  </si>
  <si>
    <t>批复下达3个批次中央第一批衔接资金2414万元已安排项目批复，资金支出已超50%，省级第一批衔接资金1407万元已安排项目批复，资金支出已超50%，县级衔接资金2342万元已安排项目批复，资金支出20%左右。</t>
  </si>
  <si>
    <t>2月</t>
  </si>
  <si>
    <t>已批复下达三个批次中央第一批衔接资金2414万元已安排项目批复，省级第一批衔接资金1407万元已安排项目批复，县级衔接资金2342万元已安排项目批复，中央和省级资金项目25个均已开工建设，县级项目23个正在挂招标意向；三个批次项目要素保障齐全，均能正常开工建设。</t>
  </si>
  <si>
    <t>需领导与县财政局对接，做好衔接资金报账保障工作，确保达省级资金支出进度要求。</t>
  </si>
  <si>
    <t>83-1</t>
  </si>
  <si>
    <t>名优茶精深加工厂房建设</t>
  </si>
  <si>
    <t>流口镇人民政府</t>
  </si>
  <si>
    <r>
      <rPr>
        <sz val="12"/>
        <rFont val="Times New Roman"/>
        <charset val="0"/>
      </rPr>
      <t>1.</t>
    </r>
    <r>
      <rPr>
        <sz val="12"/>
        <rFont val="宋体"/>
        <charset val="0"/>
      </rPr>
      <t>新建茶精加工钢结构厂房</t>
    </r>
    <r>
      <rPr>
        <sz val="12"/>
        <rFont val="Times New Roman"/>
        <charset val="0"/>
      </rPr>
      <t>3</t>
    </r>
    <r>
      <rPr>
        <sz val="12"/>
        <rFont val="宋体"/>
        <charset val="0"/>
      </rPr>
      <t>层</t>
    </r>
    <r>
      <rPr>
        <sz val="12"/>
        <rFont val="Times New Roman"/>
        <charset val="0"/>
      </rPr>
      <t>1380</t>
    </r>
    <r>
      <rPr>
        <sz val="12"/>
        <rFont val="宋体"/>
        <charset val="0"/>
      </rPr>
      <t>平方米。</t>
    </r>
    <r>
      <rPr>
        <sz val="12"/>
        <rFont val="Times New Roman"/>
        <charset val="0"/>
      </rPr>
      <t>2.</t>
    </r>
    <r>
      <rPr>
        <sz val="12"/>
        <rFont val="宋体"/>
        <charset val="0"/>
      </rPr>
      <t>新增</t>
    </r>
    <r>
      <rPr>
        <sz val="12"/>
        <rFont val="Times New Roman"/>
        <charset val="0"/>
      </rPr>
      <t>150</t>
    </r>
    <r>
      <rPr>
        <sz val="12"/>
        <rFont val="宋体"/>
        <charset val="0"/>
      </rPr>
      <t>型杀青机，鲜叶上料机，</t>
    </r>
    <r>
      <rPr>
        <sz val="12"/>
        <rFont val="Times New Roman"/>
        <charset val="0"/>
      </rPr>
      <t>100</t>
    </r>
    <r>
      <rPr>
        <sz val="12"/>
        <rFont val="宋体"/>
        <charset val="0"/>
      </rPr>
      <t>型传送带</t>
    </r>
    <r>
      <rPr>
        <sz val="12"/>
        <rFont val="Times New Roman"/>
        <charset val="0"/>
      </rPr>
      <t>2</t>
    </r>
    <r>
      <rPr>
        <sz val="12"/>
        <rFont val="宋体"/>
        <charset val="0"/>
      </rPr>
      <t>条，</t>
    </r>
    <r>
      <rPr>
        <sz val="12"/>
        <rFont val="Times New Roman"/>
        <charset val="0"/>
      </rPr>
      <t>65</t>
    </r>
    <r>
      <rPr>
        <sz val="12"/>
        <rFont val="宋体"/>
        <charset val="0"/>
      </rPr>
      <t>型全自动揉捻机</t>
    </r>
    <r>
      <rPr>
        <sz val="12"/>
        <rFont val="Times New Roman"/>
        <charset val="0"/>
      </rPr>
      <t>8</t>
    </r>
    <r>
      <rPr>
        <sz val="12"/>
        <rFont val="宋体"/>
        <charset val="0"/>
      </rPr>
      <t>组一套，</t>
    </r>
    <r>
      <rPr>
        <sz val="12"/>
        <rFont val="Times New Roman"/>
        <charset val="0"/>
      </rPr>
      <t>30</t>
    </r>
    <r>
      <rPr>
        <sz val="12"/>
        <rFont val="宋体"/>
        <charset val="0"/>
      </rPr>
      <t>型平板烘干机</t>
    </r>
    <r>
      <rPr>
        <sz val="12"/>
        <rFont val="Times New Roman"/>
        <charset val="0"/>
      </rPr>
      <t>2</t>
    </r>
    <r>
      <rPr>
        <sz val="12"/>
        <rFont val="宋体"/>
        <charset val="0"/>
      </rPr>
      <t>台，</t>
    </r>
    <r>
      <rPr>
        <sz val="12"/>
        <rFont val="Times New Roman"/>
        <charset val="0"/>
      </rPr>
      <t>135</t>
    </r>
    <r>
      <rPr>
        <sz val="12"/>
        <rFont val="宋体"/>
        <charset val="0"/>
      </rPr>
      <t>型滚简</t>
    </r>
    <r>
      <rPr>
        <sz val="12"/>
        <rFont val="Times New Roman"/>
        <charset val="0"/>
      </rPr>
      <t>10</t>
    </r>
    <r>
      <rPr>
        <sz val="12"/>
        <rFont val="宋体"/>
        <charset val="0"/>
      </rPr>
      <t>台。</t>
    </r>
    <r>
      <rPr>
        <sz val="12"/>
        <rFont val="Times New Roman"/>
        <charset val="0"/>
      </rPr>
      <t>3.</t>
    </r>
    <r>
      <rPr>
        <sz val="12"/>
        <rFont val="宋体"/>
        <charset val="0"/>
      </rPr>
      <t>改建上段组、黄宁口组、下三峰组人畜饮水提升工程。新铺水管约</t>
    </r>
    <r>
      <rPr>
        <sz val="12"/>
        <rFont val="Times New Roman"/>
        <charset val="0"/>
      </rPr>
      <t>7000</t>
    </r>
    <r>
      <rPr>
        <sz val="12"/>
        <rFont val="宋体"/>
        <charset val="0"/>
      </rPr>
      <t>米，新建取水口拦水坝</t>
    </r>
    <r>
      <rPr>
        <sz val="12"/>
        <rFont val="Times New Roman"/>
        <charset val="0"/>
      </rPr>
      <t>2</t>
    </r>
    <r>
      <rPr>
        <sz val="12"/>
        <rFont val="宋体"/>
        <charset val="0"/>
      </rPr>
      <t>座，修建原管理房包括水池，新建水机、水泵等。</t>
    </r>
    <r>
      <rPr>
        <sz val="12"/>
        <rFont val="Times New Roman"/>
        <charset val="0"/>
      </rPr>
      <t>4.</t>
    </r>
    <r>
      <rPr>
        <sz val="12"/>
        <rFont val="宋体"/>
        <charset val="0"/>
      </rPr>
      <t>呈村厂房改造提升约</t>
    </r>
    <r>
      <rPr>
        <sz val="12"/>
        <rFont val="Times New Roman"/>
        <charset val="0"/>
      </rPr>
      <t>160</t>
    </r>
    <r>
      <rPr>
        <sz val="12"/>
        <rFont val="宋体"/>
        <charset val="0"/>
      </rPr>
      <t>平方米。</t>
    </r>
    <r>
      <rPr>
        <sz val="12"/>
        <rFont val="Times New Roman"/>
        <charset val="0"/>
      </rPr>
      <t>5.</t>
    </r>
    <r>
      <rPr>
        <sz val="12"/>
        <rFont val="宋体"/>
        <charset val="0"/>
      </rPr>
      <t>新建羊肚菌生产厂房约</t>
    </r>
    <r>
      <rPr>
        <sz val="12"/>
        <rFont val="Times New Roman"/>
        <charset val="0"/>
      </rPr>
      <t>400</t>
    </r>
    <r>
      <rPr>
        <sz val="12"/>
        <rFont val="宋体"/>
        <charset val="0"/>
      </rPr>
      <t>平方米，冻库</t>
    </r>
    <r>
      <rPr>
        <sz val="12"/>
        <rFont val="Times New Roman"/>
        <charset val="0"/>
      </rPr>
      <t>100</t>
    </r>
    <r>
      <rPr>
        <sz val="12"/>
        <rFont val="宋体"/>
        <charset val="0"/>
      </rPr>
      <t>立方米</t>
    </r>
    <r>
      <rPr>
        <sz val="12"/>
        <rFont val="Times New Roman"/>
        <charset val="0"/>
      </rPr>
      <t>2</t>
    </r>
    <r>
      <rPr>
        <sz val="12"/>
        <rFont val="宋体"/>
        <charset val="0"/>
      </rPr>
      <t>个，含其他配套设施。</t>
    </r>
  </si>
  <si>
    <t>名优茶精深加工厂房建设395万元，由于运营方效果图暂时无法出设计图纸，故未安排资金</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</si>
  <si>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</si>
  <si>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83-2</t>
  </si>
  <si>
    <t>源芳乡四大号石蛙养殖基地</t>
  </si>
  <si>
    <t>源芳乡人民政府</t>
  </si>
  <si>
    <r>
      <rPr>
        <sz val="12"/>
        <rFont val="Times New Roman"/>
        <charset val="0"/>
      </rPr>
      <t>1.</t>
    </r>
    <r>
      <rPr>
        <sz val="12"/>
        <rFont val="宋体"/>
        <charset val="0"/>
      </rPr>
      <t>新建</t>
    </r>
    <r>
      <rPr>
        <sz val="12"/>
        <rFont val="Times New Roman"/>
        <charset val="0"/>
      </rPr>
      <t>2500</t>
    </r>
    <r>
      <rPr>
        <sz val="12"/>
        <rFont val="宋体"/>
        <charset val="0"/>
      </rPr>
      <t>平方米标准化钢结构厂房</t>
    </r>
    <r>
      <rPr>
        <sz val="12"/>
        <rFont val="Times New Roman"/>
        <charset val="0"/>
      </rPr>
      <t>1</t>
    </r>
    <r>
      <rPr>
        <sz val="12"/>
        <rFont val="宋体"/>
        <charset val="0"/>
      </rPr>
      <t>座（两层结构，单层</t>
    </r>
    <r>
      <rPr>
        <sz val="12"/>
        <rFont val="Times New Roman"/>
        <charset val="0"/>
      </rPr>
      <t>1250</t>
    </r>
    <r>
      <rPr>
        <sz val="12"/>
        <rFont val="宋体"/>
        <charset val="0"/>
      </rPr>
      <t>平方米）以及新建</t>
    </r>
    <r>
      <rPr>
        <sz val="12"/>
        <rFont val="Times New Roman"/>
        <charset val="0"/>
      </rPr>
      <t>1000</t>
    </r>
    <r>
      <rPr>
        <sz val="12"/>
        <rFont val="宋体"/>
        <charset val="0"/>
      </rPr>
      <t>平方米简易养殖大棚一座，用于石蛙养殖、初加工、包装，配套电力、给排水等附属设施。</t>
    </r>
    <r>
      <rPr>
        <sz val="12"/>
        <rFont val="Times New Roman"/>
        <charset val="0"/>
      </rPr>
      <t xml:space="preserve">                                                                                                                   
2.</t>
    </r>
    <r>
      <rPr>
        <sz val="12"/>
        <rFont val="宋体"/>
        <charset val="0"/>
      </rPr>
      <t>新建配套面积</t>
    </r>
    <r>
      <rPr>
        <sz val="12"/>
        <rFont val="Times New Roman"/>
        <charset val="0"/>
      </rPr>
      <t>340</t>
    </r>
    <r>
      <rPr>
        <sz val="12"/>
        <rFont val="宋体"/>
        <charset val="0"/>
      </rPr>
      <t>平方米（两层结构，单层</t>
    </r>
    <r>
      <rPr>
        <sz val="12"/>
        <rFont val="Times New Roman"/>
        <charset val="0"/>
      </rPr>
      <t>170</t>
    </r>
    <r>
      <rPr>
        <sz val="12"/>
        <rFont val="宋体"/>
        <charset val="0"/>
      </rPr>
      <t>平方米）砖混结构附属试验楼一座。</t>
    </r>
    <r>
      <rPr>
        <sz val="12"/>
        <rFont val="Times New Roman"/>
        <charset val="0"/>
      </rPr>
      <t xml:space="preserve">
3.</t>
    </r>
    <r>
      <rPr>
        <sz val="12"/>
        <rFont val="宋体"/>
        <charset val="0"/>
      </rPr>
      <t>采购</t>
    </r>
    <r>
      <rPr>
        <sz val="12"/>
        <rFont val="Times New Roman"/>
        <charset val="0"/>
      </rPr>
      <t>200</t>
    </r>
    <r>
      <rPr>
        <sz val="12"/>
        <rFont val="宋体"/>
        <charset val="0"/>
      </rPr>
      <t>立方冻库</t>
    </r>
    <r>
      <rPr>
        <sz val="12"/>
        <rFont val="Times New Roman"/>
        <charset val="0"/>
      </rPr>
      <t>2</t>
    </r>
    <r>
      <rPr>
        <sz val="12"/>
        <rFont val="宋体"/>
        <charset val="0"/>
      </rPr>
      <t>座。</t>
    </r>
  </si>
  <si>
    <t>完成实验楼主体验收；已完成钢构厂房主体框架安装</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</si>
  <si>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</si>
  <si>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t>83-3</t>
  </si>
  <si>
    <t>上井村生产车间建设工程</t>
  </si>
  <si>
    <t>县乡村
振兴局</t>
  </si>
  <si>
    <r>
      <rPr>
        <sz val="12"/>
        <rFont val="宋体"/>
        <charset val="0"/>
      </rPr>
      <t>新建两栋钢结构生产车间（</t>
    </r>
    <r>
      <rPr>
        <sz val="12"/>
        <rFont val="Times New Roman"/>
        <charset val="0"/>
      </rPr>
      <t>1#</t>
    </r>
    <r>
      <rPr>
        <sz val="12"/>
        <rFont val="宋体"/>
        <charset val="0"/>
      </rPr>
      <t>车间和</t>
    </r>
    <r>
      <rPr>
        <sz val="12"/>
        <rFont val="Times New Roman"/>
        <charset val="0"/>
      </rPr>
      <t>2#</t>
    </r>
    <r>
      <rPr>
        <sz val="12"/>
        <rFont val="宋体"/>
        <charset val="0"/>
      </rPr>
      <t>车间），其中：</t>
    </r>
    <r>
      <rPr>
        <sz val="12"/>
        <rFont val="Times New Roman"/>
        <charset val="0"/>
      </rPr>
      <t>1#</t>
    </r>
    <r>
      <rPr>
        <sz val="12"/>
        <rFont val="宋体"/>
        <charset val="0"/>
      </rPr>
      <t>车间建筑面积</t>
    </r>
    <r>
      <rPr>
        <sz val="12"/>
        <rFont val="Times New Roman"/>
        <charset val="0"/>
      </rPr>
      <t>863.94</t>
    </r>
    <r>
      <rPr>
        <sz val="12"/>
        <rFont val="宋体"/>
        <charset val="0"/>
      </rPr>
      <t>平方米，</t>
    </r>
    <r>
      <rPr>
        <sz val="12"/>
        <rFont val="Times New Roman"/>
        <charset val="0"/>
      </rPr>
      <t>2#</t>
    </r>
    <r>
      <rPr>
        <sz val="12"/>
        <rFont val="宋体"/>
        <charset val="0"/>
      </rPr>
      <t>车间建筑面积</t>
    </r>
    <r>
      <rPr>
        <sz val="12"/>
        <rFont val="Times New Roman"/>
        <charset val="0"/>
      </rPr>
      <t>1162.80</t>
    </r>
    <r>
      <rPr>
        <sz val="12"/>
        <rFont val="宋体"/>
        <charset val="0"/>
      </rPr>
      <t>平方米。室外附属设施包括：钢砼结构配电房</t>
    </r>
    <r>
      <rPr>
        <sz val="12"/>
        <rFont val="Times New Roman"/>
        <charset val="0"/>
      </rPr>
      <t>32.56</t>
    </r>
    <r>
      <rPr>
        <sz val="12"/>
        <rFont val="宋体"/>
        <charset val="0"/>
      </rPr>
      <t>平方米，</t>
    </r>
    <r>
      <rPr>
        <sz val="12"/>
        <rFont val="Times New Roman"/>
        <charset val="0"/>
      </rPr>
      <t>8</t>
    </r>
    <r>
      <rPr>
        <sz val="12"/>
        <rFont val="宋体"/>
        <charset val="0"/>
      </rPr>
      <t>米宽外部连接道路（混凝土路面）</t>
    </r>
    <r>
      <rPr>
        <sz val="12"/>
        <rFont val="Times New Roman"/>
        <charset val="0"/>
      </rPr>
      <t>70.75</t>
    </r>
    <r>
      <rPr>
        <sz val="12"/>
        <rFont val="宋体"/>
        <charset val="0"/>
      </rPr>
      <t>米，</t>
    </r>
    <r>
      <rPr>
        <sz val="12"/>
        <rFont val="Times New Roman"/>
        <charset val="0"/>
      </rPr>
      <t>4</t>
    </r>
    <r>
      <rPr>
        <sz val="12"/>
        <rFont val="宋体"/>
        <charset val="0"/>
      </rPr>
      <t>米宽外部连接道路（机耕路）</t>
    </r>
    <r>
      <rPr>
        <sz val="12"/>
        <rFont val="Times New Roman"/>
        <charset val="0"/>
      </rPr>
      <t>106.76</t>
    </r>
    <r>
      <rPr>
        <sz val="12"/>
        <rFont val="宋体"/>
        <charset val="0"/>
      </rPr>
      <t>米，厂区内部道路（混凝土路面）</t>
    </r>
    <r>
      <rPr>
        <sz val="12"/>
        <rFont val="Times New Roman"/>
        <charset val="0"/>
      </rPr>
      <t>576</t>
    </r>
    <r>
      <rPr>
        <sz val="12"/>
        <rFont val="宋体"/>
        <charset val="0"/>
      </rPr>
      <t>平方米，西侧（</t>
    </r>
    <r>
      <rPr>
        <sz val="12"/>
        <rFont val="Times New Roman"/>
        <charset val="0"/>
      </rPr>
      <t>6.9</t>
    </r>
    <r>
      <rPr>
        <sz val="12"/>
        <rFont val="宋体"/>
        <charset val="0"/>
      </rPr>
      <t>米高）浆砌块石挡墙</t>
    </r>
    <r>
      <rPr>
        <sz val="12"/>
        <rFont val="Times New Roman"/>
        <charset val="0"/>
      </rPr>
      <t>66.58</t>
    </r>
    <r>
      <rPr>
        <sz val="12"/>
        <rFont val="宋体"/>
        <charset val="0"/>
      </rPr>
      <t>米。</t>
    </r>
  </si>
  <si>
    <t>基础建设已完成，正在等待基础验收。</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</si>
  <si>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</si>
  <si>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t>县城市管理行政执法局</t>
  </si>
  <si>
    <t>休宁县绿色资源循环利用基地项目</t>
  </si>
  <si>
    <t>县经开区</t>
  </si>
  <si>
    <r>
      <rPr>
        <sz val="12"/>
        <rFont val="宋体"/>
        <charset val="0"/>
      </rPr>
      <t>新建生活垃圾分类转运站</t>
    </r>
    <r>
      <rPr>
        <sz val="12"/>
        <rFont val="Times New Roman"/>
        <charset val="0"/>
      </rPr>
      <t>1</t>
    </r>
    <r>
      <rPr>
        <sz val="12"/>
        <rFont val="宋体"/>
        <charset val="0"/>
      </rPr>
      <t>座，转运能力</t>
    </r>
    <r>
      <rPr>
        <sz val="12"/>
        <rFont val="Times New Roman"/>
        <charset val="0"/>
      </rPr>
      <t>60/100</t>
    </r>
    <r>
      <rPr>
        <sz val="12"/>
        <rFont val="宋体"/>
        <charset val="0"/>
      </rPr>
      <t>吨每日，配套建设渗滤液处理、大件垃圾破碎等配套设施设备，购置环卫转运清扫车</t>
    </r>
    <r>
      <rPr>
        <sz val="12"/>
        <rFont val="Times New Roman"/>
        <charset val="0"/>
      </rPr>
      <t>1</t>
    </r>
    <r>
      <rPr>
        <sz val="12"/>
        <rFont val="宋体"/>
        <charset val="0"/>
      </rPr>
      <t>辆</t>
    </r>
    <r>
      <rPr>
        <sz val="12"/>
        <rFont val="Times New Roman"/>
        <charset val="0"/>
      </rPr>
      <t>;</t>
    </r>
    <r>
      <rPr>
        <sz val="12"/>
        <rFont val="宋体"/>
        <charset val="0"/>
      </rPr>
      <t>餐厨污水配套设施，新建再生资源分拣中心一座，四分类垃圾分类收集亭</t>
    </r>
    <r>
      <rPr>
        <sz val="12"/>
        <rFont val="Times New Roman"/>
        <charset val="0"/>
      </rPr>
      <t>150</t>
    </r>
    <r>
      <rPr>
        <sz val="12"/>
        <rFont val="宋体"/>
        <charset val="0"/>
      </rPr>
      <t>处，含垃圾桶再生资源网点</t>
    </r>
    <r>
      <rPr>
        <sz val="12"/>
        <rFont val="Times New Roman"/>
        <charset val="0"/>
      </rPr>
      <t>30</t>
    </r>
    <r>
      <rPr>
        <sz val="12"/>
        <rFont val="宋体"/>
        <charset val="0"/>
      </rPr>
      <t>处，购置两分类果皮箱及垃圾桶约</t>
    </r>
    <r>
      <rPr>
        <sz val="12"/>
        <rFont val="Times New Roman"/>
        <charset val="0"/>
      </rPr>
      <t>30000</t>
    </r>
    <r>
      <rPr>
        <sz val="12"/>
        <rFont val="宋体"/>
        <charset val="0"/>
      </rPr>
      <t>个，电动装桶车</t>
    </r>
    <r>
      <rPr>
        <sz val="12"/>
        <rFont val="Times New Roman"/>
        <charset val="0"/>
      </rPr>
      <t>15</t>
    </r>
    <r>
      <rPr>
        <sz val="12"/>
        <rFont val="宋体"/>
        <charset val="0"/>
      </rPr>
      <t>辆，可回收物箱式货车</t>
    </r>
    <r>
      <rPr>
        <sz val="12"/>
        <rFont val="Times New Roman"/>
        <charset val="0"/>
      </rPr>
      <t>5</t>
    </r>
    <r>
      <rPr>
        <sz val="12"/>
        <rFont val="宋体"/>
        <charset val="0"/>
      </rPr>
      <t>辆。</t>
    </r>
  </si>
  <si>
    <t>84-1</t>
  </si>
  <si>
    <t>休宁县垃圾分类转运中心项目</t>
  </si>
  <si>
    <t>84-2</t>
  </si>
  <si>
    <t>垃圾调配转运中心</t>
  </si>
  <si>
    <t>84-3</t>
  </si>
  <si>
    <t>建筑垃圾资源化利用中心</t>
  </si>
  <si>
    <t>休宁县城区中心儿童友好微改造项目</t>
  </si>
  <si>
    <t>县妇联</t>
  </si>
  <si>
    <r>
      <rPr>
        <sz val="12"/>
        <rFont val="宋体"/>
        <charset val="134"/>
      </rPr>
      <t>对城区中心沿线的公共空间适儿化改造，改造涉及县中医院至横江社区沿线街区、社区、道路以及学校、公园、医院、公共图书馆、体育场所、绿地等各类服务设施和场地适儿化改造，改造范围长</t>
    </r>
    <r>
      <rPr>
        <sz val="12"/>
        <rFont val="Times New Roman"/>
        <charset val="0"/>
      </rPr>
      <t>3</t>
    </r>
    <r>
      <rPr>
        <sz val="12"/>
        <rFont val="宋体"/>
        <charset val="134"/>
      </rPr>
      <t>千米。</t>
    </r>
  </si>
  <si>
    <t>县公安局</t>
  </si>
  <si>
    <t>万安派出所综合业务大楼项目</t>
  </si>
  <si>
    <t>洪  瑞</t>
  </si>
  <si>
    <r>
      <rPr>
        <sz val="12"/>
        <rFont val="宋体"/>
        <charset val="134"/>
      </rPr>
      <t>新建万安派出所综合业务大楼，建筑面积</t>
    </r>
    <r>
      <rPr>
        <sz val="12"/>
        <rFont val="Times New Roman"/>
        <charset val="0"/>
      </rPr>
      <t>1800</t>
    </r>
    <r>
      <rPr>
        <sz val="12"/>
        <rFont val="宋体"/>
        <charset val="134"/>
      </rPr>
      <t>平方米。</t>
    </r>
  </si>
  <si>
    <t>东临溪镇综合警务楼</t>
  </si>
  <si>
    <t>租赁县城投公司进行加固、改造和装修。</t>
  </si>
  <si>
    <t>完成综合警务楼加固、装饰装修、信息化建设</t>
  </si>
  <si>
    <t>已完成行招投标前期工作,现正在进行挂网公开招标阶段</t>
  </si>
  <si>
    <t>县财政局已安排2024年该项目建设预算500万元</t>
  </si>
  <si>
    <t>县供电公司</t>
  </si>
  <si>
    <r>
      <rPr>
        <sz val="12"/>
        <rFont val="宋体"/>
        <charset val="134"/>
      </rPr>
      <t>安徽黄山休宁县兰渡</t>
    </r>
    <r>
      <rPr>
        <sz val="12"/>
        <rFont val="Times New Roman"/>
        <charset val="0"/>
      </rPr>
      <t>35kV</t>
    </r>
    <r>
      <rPr>
        <sz val="12"/>
        <rFont val="宋体"/>
        <charset val="134"/>
      </rPr>
      <t>输变电工程</t>
    </r>
  </si>
  <si>
    <r>
      <rPr>
        <sz val="12"/>
        <rFont val="宋体"/>
        <charset val="134"/>
      </rPr>
      <t>国网休宁县供电公司</t>
    </r>
  </si>
  <si>
    <r>
      <rPr>
        <sz val="12"/>
        <rFont val="宋体"/>
        <charset val="0"/>
      </rPr>
      <t>国网休宁县供电</t>
    </r>
    <r>
      <rPr>
        <sz val="12"/>
        <rFont val="Times New Roman"/>
        <charset val="0"/>
      </rPr>
      <t xml:space="preserve">
</t>
    </r>
    <r>
      <rPr>
        <sz val="12"/>
        <rFont val="宋体"/>
        <charset val="0"/>
      </rPr>
      <t>公司</t>
    </r>
  </si>
  <si>
    <r>
      <rPr>
        <sz val="12"/>
        <rFont val="Times New Roman"/>
        <charset val="0"/>
      </rPr>
      <t>1</t>
    </r>
    <r>
      <rPr>
        <sz val="12"/>
        <rFont val="宋体"/>
        <charset val="0"/>
      </rPr>
      <t>、新建变电站一座（</t>
    </r>
    <r>
      <rPr>
        <sz val="12"/>
        <rFont val="Times New Roman"/>
        <charset val="0"/>
      </rPr>
      <t>2</t>
    </r>
    <r>
      <rPr>
        <sz val="12"/>
        <rFont val="宋体"/>
        <charset val="0"/>
      </rPr>
      <t>台</t>
    </r>
    <r>
      <rPr>
        <sz val="12"/>
        <rFont val="Times New Roman"/>
        <charset val="0"/>
      </rPr>
      <t>1</t>
    </r>
    <r>
      <rPr>
        <sz val="12"/>
        <rFont val="宋体"/>
        <charset val="0"/>
      </rPr>
      <t>万千伏安变压器）。</t>
    </r>
    <r>
      <rPr>
        <sz val="12"/>
        <rFont val="Times New Roman"/>
        <charset val="0"/>
      </rPr>
      <t xml:space="preserve">
2</t>
    </r>
    <r>
      <rPr>
        <sz val="12"/>
        <rFont val="宋体"/>
        <charset val="0"/>
      </rPr>
      <t>、新建线路</t>
    </r>
    <r>
      <rPr>
        <sz val="12"/>
        <rFont val="Times New Roman"/>
        <charset val="0"/>
      </rPr>
      <t>2</t>
    </r>
    <r>
      <rPr>
        <sz val="12"/>
        <rFont val="宋体"/>
        <charset val="0"/>
      </rPr>
      <t>条，共计</t>
    </r>
    <r>
      <rPr>
        <sz val="12"/>
        <rFont val="Times New Roman"/>
        <charset val="0"/>
      </rPr>
      <t>17.57</t>
    </r>
    <r>
      <rPr>
        <sz val="12"/>
        <rFont val="宋体"/>
        <charset val="0"/>
      </rPr>
      <t>千米。</t>
    </r>
  </si>
  <si>
    <t>安徽黄山休宁县兰渡35kV输变电工程</t>
  </si>
  <si>
    <t>兰渡输变电工程，变电站工程已完成钢结墙板安装完成，盘扣式脚手架安装完成，楼承板安装完成，电容器和主变基础已完成，主变安装结束。线路工程完成3基铁塔基础开挖，9基铁塔基础浇筑</t>
  </si>
  <si>
    <t>9月</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</si>
  <si>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t>
    </r>
    <r>
      <rPr>
        <sz val="12"/>
        <rFont val="Times New Roman"/>
        <charset val="0"/>
      </rPr>
      <t>9</t>
    </r>
    <r>
      <rPr>
        <sz val="12"/>
        <rFont val="宋体"/>
        <charset val="134"/>
      </rPr>
      <t>月</t>
    </r>
  </si>
  <si>
    <r>
      <rPr>
        <sz val="12"/>
        <rFont val="Times New Roman"/>
        <charset val="134"/>
      </rPr>
      <t>2024</t>
    </r>
    <r>
      <rPr>
        <sz val="12"/>
        <rFont val="宋体"/>
        <charset val="134"/>
      </rPr>
      <t>年休宁县农村电网改造</t>
    </r>
  </si>
  <si>
    <r>
      <rPr>
        <sz val="12"/>
        <rFont val="Times New Roman"/>
        <charset val="0"/>
      </rPr>
      <t>2024</t>
    </r>
    <r>
      <rPr>
        <sz val="12"/>
        <rFont val="宋体"/>
        <charset val="134"/>
      </rPr>
      <t>年度农村电网升级改造。</t>
    </r>
  </si>
  <si>
    <t>国网休宁县供电公司2024年第一批电网改造工程项目</t>
  </si>
  <si>
    <t>安排6个子项目均已开工，其中5个工程已竣工：五城舟斜台区，鹤城四门台区，岩溪支线联络工程，上门支线联络工程，渭桥方塘台区，还有一个工程正在有序施工。应急包3个子项目均已竣工。第一批农网基建工程8个子项目物资都已到货，均已开工</t>
  </si>
  <si>
    <r>
      <rPr>
        <sz val="12"/>
        <rFont val="宋体"/>
        <charset val="134"/>
      </rPr>
      <t>国网安徽黄山休宁县供电公司物资仓库及特种车辆车库</t>
    </r>
  </si>
  <si>
    <r>
      <rPr>
        <sz val="12"/>
        <rFont val="宋体"/>
        <charset val="134"/>
      </rPr>
      <t>万安镇</t>
    </r>
  </si>
  <si>
    <r>
      <rPr>
        <sz val="12"/>
        <rFont val="宋体"/>
        <charset val="134"/>
      </rPr>
      <t>新建物资仓库</t>
    </r>
    <r>
      <rPr>
        <sz val="12"/>
        <rFont val="Times New Roman"/>
        <charset val="0"/>
      </rPr>
      <t>1</t>
    </r>
    <r>
      <rPr>
        <sz val="12"/>
        <rFont val="宋体"/>
        <charset val="134"/>
      </rPr>
      <t>座、特种车辆车库</t>
    </r>
    <r>
      <rPr>
        <sz val="12"/>
        <rFont val="Times New Roman"/>
        <charset val="0"/>
      </rPr>
      <t>1</t>
    </r>
    <r>
      <rPr>
        <sz val="12"/>
        <rFont val="宋体"/>
        <charset val="134"/>
      </rPr>
      <t>座，建筑面积</t>
    </r>
    <r>
      <rPr>
        <sz val="12"/>
        <rFont val="Times New Roman"/>
        <charset val="0"/>
      </rPr>
      <t>1200</t>
    </r>
    <r>
      <rPr>
        <sz val="12"/>
        <rFont val="宋体"/>
        <charset val="134"/>
      </rPr>
      <t>平方米。</t>
    </r>
  </si>
  <si>
    <r>
      <rPr>
        <sz val="12"/>
        <rFont val="宋体"/>
        <charset val="134"/>
      </rPr>
      <t>完成</t>
    </r>
    <r>
      <rPr>
        <sz val="12"/>
        <rFont val="宋体"/>
        <charset val="0"/>
      </rPr>
      <t>2</t>
    </r>
    <r>
      <rPr>
        <sz val="12"/>
        <rFont val="宋体"/>
        <charset val="134"/>
      </rPr>
      <t>栋建筑主体建设</t>
    </r>
  </si>
  <si>
    <t>已开工建设</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</si>
  <si>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</si>
  <si>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县水库移民服务中心</t>
  </si>
  <si>
    <t>水库移民中心后扶
项目</t>
  </si>
  <si>
    <t>县水库移民服务
中心</t>
  </si>
  <si>
    <t>月潭湖镇、齐云山镇、东临溪镇、蓝田镇、溪口镇、渭桥乡</t>
  </si>
  <si>
    <r>
      <rPr>
        <sz val="12"/>
        <rFont val="宋体"/>
        <charset val="134"/>
      </rPr>
      <t>新建厂房</t>
    </r>
    <r>
      <rPr>
        <sz val="12"/>
        <rFont val="Times New Roman"/>
        <charset val="0"/>
      </rPr>
      <t>2400</t>
    </r>
    <r>
      <rPr>
        <sz val="12"/>
        <rFont val="宋体"/>
        <charset val="134"/>
      </rPr>
      <t>平方米，土壤改良</t>
    </r>
    <r>
      <rPr>
        <sz val="12"/>
        <rFont val="Times New Roman"/>
        <charset val="0"/>
      </rPr>
      <t>200</t>
    </r>
    <r>
      <rPr>
        <sz val="12"/>
        <rFont val="宋体"/>
        <charset val="134"/>
      </rPr>
      <t>亩，新建沟渠</t>
    </r>
    <r>
      <rPr>
        <sz val="12"/>
        <rFont val="Times New Roman"/>
        <charset val="0"/>
      </rPr>
      <t>3600</t>
    </r>
    <r>
      <rPr>
        <sz val="12"/>
        <rFont val="宋体"/>
        <charset val="134"/>
      </rPr>
      <t>米，新建人饮设施</t>
    </r>
    <r>
      <rPr>
        <sz val="12"/>
        <rFont val="Times New Roman"/>
        <charset val="0"/>
      </rPr>
      <t>2</t>
    </r>
    <r>
      <rPr>
        <sz val="12"/>
        <rFont val="宋体"/>
        <charset val="134"/>
      </rPr>
      <t>处，文化公共活动中心</t>
    </r>
    <r>
      <rPr>
        <sz val="12"/>
        <rFont val="Times New Roman"/>
        <charset val="0"/>
      </rPr>
      <t>2</t>
    </r>
    <r>
      <rPr>
        <sz val="12"/>
        <rFont val="宋体"/>
        <charset val="134"/>
      </rPr>
      <t>处，道路硬化</t>
    </r>
    <r>
      <rPr>
        <sz val="12"/>
        <rFont val="Times New Roman"/>
        <charset val="0"/>
      </rPr>
      <t>4000</t>
    </r>
    <r>
      <rPr>
        <sz val="12"/>
        <rFont val="宋体"/>
        <charset val="134"/>
      </rPr>
      <t>米，污水管网</t>
    </r>
    <r>
      <rPr>
        <sz val="12"/>
        <rFont val="Times New Roman"/>
        <charset val="0"/>
      </rPr>
      <t>3000</t>
    </r>
    <r>
      <rPr>
        <sz val="12"/>
        <rFont val="宋体"/>
        <charset val="134"/>
      </rPr>
      <t>米，建设</t>
    </r>
    <r>
      <rPr>
        <sz val="12"/>
        <rFont val="Times New Roman"/>
        <charset val="0"/>
      </rPr>
      <t>1.5</t>
    </r>
    <r>
      <rPr>
        <sz val="12"/>
        <rFont val="宋体"/>
        <charset val="134"/>
      </rPr>
      <t>万平方米的光伏发电设备等。</t>
    </r>
  </si>
  <si>
    <r>
      <rPr>
        <sz val="12"/>
        <rFont val="宋体"/>
        <charset val="134"/>
      </rPr>
      <t>新建厂房</t>
    </r>
    <r>
      <rPr>
        <sz val="12"/>
        <rFont val="宋体"/>
        <charset val="0"/>
      </rPr>
      <t>1500</t>
    </r>
    <r>
      <rPr>
        <sz val="12"/>
        <rFont val="宋体"/>
        <charset val="134"/>
      </rPr>
      <t>平方米，整修灌溉渠长约</t>
    </r>
    <r>
      <rPr>
        <sz val="12"/>
        <rFont val="宋体"/>
        <charset val="0"/>
      </rPr>
      <t>1600</t>
    </r>
    <r>
      <rPr>
        <sz val="12"/>
        <rFont val="宋体"/>
        <charset val="134"/>
      </rPr>
      <t>米，新建人饮设施</t>
    </r>
    <r>
      <rPr>
        <sz val="12"/>
        <rFont val="宋体"/>
        <charset val="0"/>
      </rPr>
      <t>2</t>
    </r>
    <r>
      <rPr>
        <sz val="12"/>
        <rFont val="宋体"/>
        <charset val="134"/>
      </rPr>
      <t>处，污水管网</t>
    </r>
    <r>
      <rPr>
        <sz val="12"/>
        <rFont val="宋体"/>
        <charset val="0"/>
      </rPr>
      <t>2000</t>
    </r>
    <r>
      <rPr>
        <sz val="12"/>
        <rFont val="宋体"/>
        <charset val="134"/>
      </rPr>
      <t>米，沥青混凝土面层摊铺约</t>
    </r>
    <r>
      <rPr>
        <sz val="12"/>
        <rFont val="宋体"/>
        <charset val="0"/>
      </rPr>
      <t>35200</t>
    </r>
    <r>
      <rPr>
        <sz val="12"/>
        <rFont val="宋体"/>
        <charset val="134"/>
      </rPr>
      <t>平方米</t>
    </r>
  </si>
  <si>
    <t>休宁县2024年度第一批大中型水库移民后期扶持项目</t>
  </si>
  <si>
    <t>10个移民后扶项目已全部开工建设。月潭湖镇水库移民技能培训项目已验收</t>
  </si>
  <si>
    <t>石田村滨湖民宿建设项目建设用地未落实</t>
  </si>
  <si>
    <t>石田村村庄规划需加快审批</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</si>
  <si>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3</t>
    </r>
    <r>
      <rPr>
        <sz val="12"/>
        <rFont val="宋体"/>
        <charset val="134"/>
      </rPr>
      <t>月</t>
    </r>
  </si>
  <si>
    <t>91-1</t>
  </si>
  <si>
    <t>移民后扶项目</t>
  </si>
  <si>
    <t>月潭湖镇人民政府</t>
  </si>
  <si>
    <r>
      <rPr>
        <sz val="12"/>
        <rFont val="宋体"/>
        <charset val="134"/>
      </rPr>
      <t>月潭湖镇沿黄回北路古陈路安装</t>
    </r>
    <r>
      <rPr>
        <sz val="12"/>
        <rFont val="Times New Roman"/>
        <charset val="0"/>
      </rPr>
      <t>200</t>
    </r>
    <r>
      <rPr>
        <sz val="12"/>
        <rFont val="宋体"/>
        <charset val="134"/>
      </rPr>
      <t>盏太阳能路灯，新建占地</t>
    </r>
    <r>
      <rPr>
        <sz val="12"/>
        <rFont val="Times New Roman"/>
        <charset val="0"/>
      </rPr>
      <t>200</t>
    </r>
    <r>
      <rPr>
        <sz val="12"/>
        <rFont val="宋体"/>
        <charset val="134"/>
      </rPr>
      <t>平方米钢混结构文化公共活动中心</t>
    </r>
    <r>
      <rPr>
        <sz val="12"/>
        <rFont val="Times New Roman"/>
        <charset val="0"/>
      </rPr>
      <t>1</t>
    </r>
    <r>
      <rPr>
        <sz val="12"/>
        <rFont val="宋体"/>
        <charset val="134"/>
      </rPr>
      <t>座，新建田间机耕道路长</t>
    </r>
    <r>
      <rPr>
        <sz val="12"/>
        <rFont val="Times New Roman"/>
        <charset val="0"/>
      </rPr>
      <t>900</t>
    </r>
    <r>
      <rPr>
        <sz val="12"/>
        <rFont val="宋体"/>
        <charset val="134"/>
      </rPr>
      <t>米，均宽</t>
    </r>
    <r>
      <rPr>
        <sz val="12"/>
        <rFont val="Times New Roman"/>
        <charset val="0"/>
      </rPr>
      <t>2.5</t>
    </r>
    <r>
      <rPr>
        <sz val="12"/>
        <rFont val="宋体"/>
        <charset val="134"/>
      </rPr>
      <t>米；修复浆砌石排洪渠</t>
    </r>
    <r>
      <rPr>
        <sz val="12"/>
        <rFont val="Times New Roman"/>
        <charset val="0"/>
      </rPr>
      <t>1000</t>
    </r>
    <r>
      <rPr>
        <sz val="12"/>
        <rFont val="宋体"/>
        <charset val="134"/>
      </rPr>
      <t>米，建设</t>
    </r>
    <r>
      <rPr>
        <sz val="12"/>
        <rFont val="Times New Roman"/>
        <charset val="0"/>
      </rPr>
      <t>1.5</t>
    </r>
    <r>
      <rPr>
        <sz val="12"/>
        <rFont val="宋体"/>
        <charset val="134"/>
      </rPr>
      <t>万平方米的房顶光伏发电。</t>
    </r>
  </si>
  <si>
    <t>待第二批移民后扶项目批复后实施</t>
  </si>
  <si>
    <t>91-2</t>
  </si>
  <si>
    <t>月潭湖镇小珰和金村安置点内部道路基础设施完善及面层沥青摊铺项目</t>
  </si>
  <si>
    <r>
      <rPr>
        <sz val="12"/>
        <rFont val="宋体"/>
        <charset val="0"/>
      </rPr>
      <t>小珰和金村安置点摊铺沥青混凝土面层各</t>
    </r>
    <r>
      <rPr>
        <sz val="12"/>
        <rFont val="Times New Roman"/>
        <charset val="0"/>
      </rPr>
      <t>23800.1</t>
    </r>
    <r>
      <rPr>
        <sz val="12"/>
        <rFont val="宋体"/>
        <charset val="0"/>
      </rPr>
      <t>平方米和</t>
    </r>
    <r>
      <rPr>
        <sz val="12"/>
        <rFont val="Times New Roman"/>
        <charset val="0"/>
      </rPr>
      <t>11399.72</t>
    </r>
    <r>
      <rPr>
        <sz val="12"/>
        <rFont val="宋体"/>
        <charset val="0"/>
      </rPr>
      <t>平方米，道路范围内的雨污水检查井井盖加固共计</t>
    </r>
    <r>
      <rPr>
        <sz val="12"/>
        <rFont val="Times New Roman"/>
        <charset val="0"/>
      </rPr>
      <t>466</t>
    </r>
    <r>
      <rPr>
        <sz val="12"/>
        <rFont val="宋体"/>
        <charset val="0"/>
      </rPr>
      <t>座；新增雨水口</t>
    </r>
    <r>
      <rPr>
        <sz val="12"/>
        <rFont val="Times New Roman"/>
        <charset val="0"/>
      </rPr>
      <t>168</t>
    </r>
    <r>
      <rPr>
        <sz val="12"/>
        <rFont val="宋体"/>
        <charset val="0"/>
      </rPr>
      <t>座；新增</t>
    </r>
    <r>
      <rPr>
        <sz val="12"/>
        <rFont val="Times New Roman"/>
        <charset val="0"/>
      </rPr>
      <t>400cm</t>
    </r>
    <r>
      <rPr>
        <sz val="12"/>
        <rFont val="宋体"/>
        <charset val="0"/>
      </rPr>
      <t>宽道路截水沟</t>
    </r>
    <r>
      <rPr>
        <sz val="12"/>
        <rFont val="Times New Roman"/>
        <charset val="0"/>
      </rPr>
      <t>26.28</t>
    </r>
    <r>
      <rPr>
        <sz val="12"/>
        <rFont val="宋体"/>
        <charset val="0"/>
      </rPr>
      <t>米；人行道面包砖铺设等。</t>
    </r>
  </si>
  <si>
    <t>休宁县月潭湖镇安置点沥青路面浇筑工程项目</t>
  </si>
  <si>
    <t>已完成小珰安置点内所有雨污水井抬升加固和新增雨水口建设任务，小珰移民安置点内道路沥青面层摊铺已完成。金村安置点雨污水井抬升已完成，路面降坡开挖浇筑完成，增建截水沟施工完成</t>
  </si>
  <si>
    <r>
      <rPr>
        <sz val="12"/>
        <rFont val="Times New Roman"/>
        <charset val="0"/>
      </rPr>
      <t>2024</t>
    </r>
    <r>
      <rPr>
        <sz val="12"/>
        <rFont val="宋体"/>
        <charset val="134"/>
      </rPr>
      <t>年</t>
    </r>
    <r>
      <rPr>
        <sz val="12"/>
        <rFont val="Times New Roman"/>
        <charset val="0"/>
      </rPr>
      <t>3</t>
    </r>
    <r>
      <rPr>
        <sz val="12"/>
        <rFont val="宋体"/>
        <charset val="134"/>
      </rPr>
      <t>月</t>
    </r>
    <r>
      <rPr>
        <sz val="12"/>
        <rFont val="Times New Roman"/>
        <charset val="0"/>
      </rPr>
      <t>-2024</t>
    </r>
    <r>
      <rPr>
        <sz val="12"/>
        <rFont val="宋体"/>
        <charset val="134"/>
      </rPr>
      <t>年</t>
    </r>
    <r>
      <rPr>
        <sz val="12"/>
        <rFont val="Times New Roman"/>
        <charset val="0"/>
      </rPr>
      <t>7</t>
    </r>
    <r>
      <rPr>
        <sz val="12"/>
        <rFont val="宋体"/>
        <charset val="134"/>
      </rPr>
      <t>月</t>
    </r>
  </si>
  <si>
    <t>91-3</t>
  </si>
  <si>
    <t>集体厂房屋顶光伏项目</t>
  </si>
  <si>
    <r>
      <rPr>
        <sz val="12"/>
        <rFont val="宋体"/>
        <charset val="134"/>
      </rPr>
      <t>利用陈霞集镇生产安置区</t>
    </r>
    <r>
      <rPr>
        <sz val="12"/>
        <rFont val="Times New Roman"/>
        <charset val="0"/>
      </rPr>
      <t>3</t>
    </r>
    <r>
      <rPr>
        <sz val="12"/>
        <rFont val="宋体"/>
        <charset val="134"/>
      </rPr>
      <t>幢集体厂房屋顶安装</t>
    </r>
    <r>
      <rPr>
        <sz val="12"/>
        <rFont val="Times New Roman"/>
        <charset val="0"/>
      </rPr>
      <t>5000</t>
    </r>
    <r>
      <rPr>
        <sz val="12"/>
        <rFont val="宋体"/>
        <charset val="134"/>
      </rPr>
      <t>平方米的光伏发电面板和设备等配套设施等。</t>
    </r>
  </si>
  <si>
    <t>安徽省黄山市国土绿化试点示范项目
（休宁县）</t>
  </si>
  <si>
    <r>
      <rPr>
        <sz val="12"/>
        <rFont val="宋体"/>
        <charset val="134"/>
      </rPr>
      <t>全县</t>
    </r>
    <r>
      <rPr>
        <sz val="12"/>
        <rFont val="Times New Roman"/>
        <charset val="134"/>
      </rPr>
      <t>18</t>
    </r>
    <r>
      <rPr>
        <sz val="12"/>
        <rFont val="宋体"/>
        <charset val="134"/>
      </rPr>
      <t>个乡镇、</t>
    </r>
    <r>
      <rPr>
        <sz val="12"/>
        <rFont val="Times New Roman"/>
        <charset val="134"/>
      </rPr>
      <t>2</t>
    </r>
    <r>
      <rPr>
        <sz val="12"/>
        <rFont val="宋体"/>
        <charset val="134"/>
      </rPr>
      <t>个国有
林场</t>
    </r>
  </si>
  <si>
    <r>
      <rPr>
        <sz val="12"/>
        <rFont val="宋体"/>
        <charset val="134"/>
      </rPr>
      <t>建设总规模</t>
    </r>
    <r>
      <rPr>
        <sz val="12"/>
        <rFont val="Times New Roman"/>
        <charset val="0"/>
      </rPr>
      <t>58800</t>
    </r>
    <r>
      <rPr>
        <sz val="12"/>
        <rFont val="宋体"/>
        <charset val="134"/>
      </rPr>
      <t>亩，</t>
    </r>
    <r>
      <rPr>
        <sz val="12"/>
        <rFont val="Times New Roman"/>
        <charset val="0"/>
      </rPr>
      <t>1</t>
    </r>
    <r>
      <rPr>
        <sz val="12"/>
        <rFont val="宋体"/>
        <charset val="134"/>
      </rPr>
      <t>、人工造林</t>
    </r>
    <r>
      <rPr>
        <sz val="12"/>
        <rFont val="Times New Roman"/>
        <charset val="0"/>
      </rPr>
      <t>3800亩，其中生态防护林800亩，采伐迹地造油茶496.57亩，园地造油茶林2503.43亩；2、森林抚育40000亩，其中人工林抚育间伐10434.5亩，人工林综合抚育28080亩，竹林抚育1485.5亩；3、退化林修复15000亩，其中抚育及补植补造修复10000亩，油茶低产低效林改造5000亩。</t>
    </r>
  </si>
  <si>
    <r>
      <rPr>
        <sz val="12"/>
        <rFont val="宋体"/>
        <charset val="0"/>
      </rPr>
      <t>2024</t>
    </r>
    <r>
      <rPr>
        <sz val="12"/>
        <rFont val="宋体"/>
        <charset val="134"/>
      </rPr>
      <t>年度建设规模</t>
    </r>
    <r>
      <rPr>
        <sz val="12"/>
        <rFont val="宋体"/>
        <charset val="0"/>
      </rPr>
      <t>29700</t>
    </r>
    <r>
      <rPr>
        <sz val="12"/>
        <rFont val="宋体"/>
        <charset val="134"/>
      </rPr>
      <t>亩，</t>
    </r>
    <r>
      <rPr>
        <sz val="12"/>
        <rFont val="宋体"/>
        <charset val="0"/>
      </rPr>
      <t>1</t>
    </r>
    <r>
      <rPr>
        <sz val="12"/>
        <rFont val="宋体"/>
        <charset val="134"/>
      </rPr>
      <t>、人工造林</t>
    </r>
    <r>
      <rPr>
        <sz val="12"/>
        <rFont val="宋体"/>
        <charset val="0"/>
      </rPr>
      <t>2200</t>
    </r>
    <r>
      <rPr>
        <sz val="12"/>
        <rFont val="宋体"/>
        <charset val="134"/>
      </rPr>
      <t>亩，其中生态防护林</t>
    </r>
    <r>
      <rPr>
        <sz val="12"/>
        <rFont val="宋体"/>
        <charset val="0"/>
      </rPr>
      <t>196</t>
    </r>
    <r>
      <rPr>
        <sz val="12"/>
        <rFont val="宋体"/>
        <charset val="134"/>
      </rPr>
      <t>亩，采伐迹地造油茶</t>
    </r>
    <r>
      <rPr>
        <sz val="12"/>
        <rFont val="宋体"/>
        <charset val="0"/>
      </rPr>
      <t>1804</t>
    </r>
    <r>
      <rPr>
        <sz val="12"/>
        <rFont val="宋体"/>
        <charset val="134"/>
      </rPr>
      <t>亩，园地造油茶林</t>
    </r>
    <r>
      <rPr>
        <sz val="12"/>
        <rFont val="宋体"/>
        <charset val="0"/>
      </rPr>
      <t>200</t>
    </r>
    <r>
      <rPr>
        <sz val="12"/>
        <rFont val="宋体"/>
        <charset val="134"/>
      </rPr>
      <t>亩；</t>
    </r>
    <r>
      <rPr>
        <sz val="12"/>
        <rFont val="宋体"/>
        <charset val="0"/>
      </rPr>
      <t>2</t>
    </r>
    <r>
      <rPr>
        <sz val="12"/>
        <rFont val="宋体"/>
        <charset val="134"/>
      </rPr>
      <t>、森林抚育</t>
    </r>
    <r>
      <rPr>
        <sz val="12"/>
        <rFont val="宋体"/>
        <charset val="0"/>
      </rPr>
      <t>20000</t>
    </r>
    <r>
      <rPr>
        <sz val="12"/>
        <rFont val="宋体"/>
        <charset val="134"/>
      </rPr>
      <t>亩，其中人工林抚育间伐</t>
    </r>
    <r>
      <rPr>
        <sz val="12"/>
        <rFont val="宋体"/>
        <charset val="0"/>
      </rPr>
      <t>5049</t>
    </r>
    <r>
      <rPr>
        <sz val="12"/>
        <rFont val="宋体"/>
        <charset val="134"/>
      </rPr>
      <t>亩，人工林综合抚育</t>
    </r>
    <r>
      <rPr>
        <sz val="12"/>
        <rFont val="宋体"/>
        <charset val="0"/>
      </rPr>
      <t>14075</t>
    </r>
    <r>
      <rPr>
        <sz val="12"/>
        <rFont val="宋体"/>
        <charset val="134"/>
      </rPr>
      <t>亩，竹林抚育</t>
    </r>
    <r>
      <rPr>
        <sz val="12"/>
        <rFont val="宋体"/>
        <charset val="0"/>
      </rPr>
      <t>876</t>
    </r>
    <r>
      <rPr>
        <sz val="12"/>
        <rFont val="宋体"/>
        <charset val="134"/>
      </rPr>
      <t>亩；</t>
    </r>
    <r>
      <rPr>
        <sz val="12"/>
        <rFont val="宋体"/>
        <charset val="0"/>
      </rPr>
      <t>3</t>
    </r>
    <r>
      <rPr>
        <sz val="12"/>
        <rFont val="宋体"/>
        <charset val="134"/>
      </rPr>
      <t>、退化林修复</t>
    </r>
    <r>
      <rPr>
        <sz val="12"/>
        <rFont val="宋体"/>
        <charset val="0"/>
      </rPr>
      <t>7500</t>
    </r>
    <r>
      <rPr>
        <sz val="12"/>
        <rFont val="宋体"/>
        <charset val="134"/>
      </rPr>
      <t>亩，其中抚育及补植补造修复</t>
    </r>
    <r>
      <rPr>
        <sz val="12"/>
        <rFont val="宋体"/>
        <charset val="0"/>
      </rPr>
      <t>5000</t>
    </r>
    <r>
      <rPr>
        <sz val="12"/>
        <rFont val="宋体"/>
        <charset val="134"/>
      </rPr>
      <t>亩，油茶低产低效林改造</t>
    </r>
    <r>
      <rPr>
        <sz val="12"/>
        <rFont val="宋体"/>
        <charset val="0"/>
      </rPr>
      <t>2500</t>
    </r>
    <r>
      <rPr>
        <sz val="12"/>
        <rFont val="宋体"/>
        <charset val="134"/>
      </rPr>
      <t>亩</t>
    </r>
  </si>
  <si>
    <t>安徽省黄山市国土绿化试点示范项目</t>
  </si>
  <si>
    <t>完成人工造林2200亩，森林抚育14854.01亩，退化林修复7460亩</t>
  </si>
  <si>
    <t>1.部分乡镇招投标工作延迟，组织实施进度慢，影响项目建设进度。
2.因项目实施的标准高、要求严，林农自主意向性强，部分项目地块存在变数，项目施工有不确定性，仍然有要求调整地块的情况。如油茶低改设计的地块，由于林权单位不同意实施，将对6个小班进行异地调整，变更作业设计。</t>
  </si>
  <si>
    <r>
      <rPr>
        <sz val="12"/>
        <rFont val="Times New Roman"/>
        <charset val="0"/>
      </rPr>
      <t>2023</t>
    </r>
    <r>
      <rPr>
        <sz val="12"/>
        <rFont val="宋体"/>
        <charset val="134"/>
      </rPr>
      <t>年</t>
    </r>
    <r>
      <rPr>
        <sz val="12"/>
        <rFont val="Times New Roman"/>
        <charset val="0"/>
      </rPr>
      <t>3</t>
    </r>
    <r>
      <rPr>
        <sz val="12"/>
        <rFont val="宋体"/>
        <charset val="134"/>
      </rPr>
      <t>月</t>
    </r>
    <r>
      <rPr>
        <sz val="12"/>
        <rFont val="Times New Roman"/>
        <charset val="0"/>
      </rPr>
      <t>-2024年12月</t>
    </r>
  </si>
  <si>
    <t>92-1</t>
  </si>
  <si>
    <t>流口镇国土绿化试点示范项目</t>
  </si>
  <si>
    <r>
      <rPr>
        <sz val="12"/>
        <rFont val="宋体"/>
        <charset val="134"/>
      </rPr>
      <t>完成全镇森林抚育</t>
    </r>
    <r>
      <rPr>
        <sz val="12"/>
        <rFont val="Times New Roman"/>
        <charset val="0"/>
      </rPr>
      <t>925</t>
    </r>
    <r>
      <rPr>
        <sz val="12"/>
        <rFont val="宋体"/>
        <charset val="134"/>
      </rPr>
      <t>亩，退化林修复</t>
    </r>
    <r>
      <rPr>
        <sz val="12"/>
        <rFont val="Times New Roman"/>
        <charset val="0"/>
      </rPr>
      <t>1081</t>
    </r>
    <r>
      <rPr>
        <sz val="12"/>
        <rFont val="宋体"/>
        <charset val="134"/>
      </rPr>
      <t>亩。</t>
    </r>
  </si>
  <si>
    <t>退化林修复约150亩、抚育890亩</t>
  </si>
  <si>
    <t>92-2</t>
  </si>
  <si>
    <t>商山镇国土绿化试点示范项目</t>
  </si>
  <si>
    <r>
      <rPr>
        <sz val="12"/>
        <rFont val="宋体"/>
        <charset val="134"/>
      </rPr>
      <t>完成全镇人工造林</t>
    </r>
    <r>
      <rPr>
        <sz val="12"/>
        <rFont val="Times New Roman"/>
        <charset val="0"/>
      </rPr>
      <t>265</t>
    </r>
    <r>
      <rPr>
        <sz val="12"/>
        <rFont val="宋体"/>
        <charset val="134"/>
      </rPr>
      <t>亩，森林抚育</t>
    </r>
    <r>
      <rPr>
        <sz val="12"/>
        <rFont val="Times New Roman"/>
        <charset val="0"/>
      </rPr>
      <t>5000</t>
    </r>
    <r>
      <rPr>
        <sz val="12"/>
        <rFont val="宋体"/>
        <charset val="134"/>
      </rPr>
      <t>亩，退化林修复2000亩。</t>
    </r>
  </si>
  <si>
    <t>商山镇水土保持国土绿化试点示范项目</t>
  </si>
  <si>
    <t>完成60%</t>
  </si>
  <si>
    <t>92-3</t>
  </si>
  <si>
    <t>东临溪镇国土绿化试点示范项目</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</si>
  <si>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2024年-2026年：后期抚育管护</t>
  </si>
  <si>
    <t>合同签订日起至2024年2月：采伐、割灌除草，完成大部分2023-2024年森林抚育建设任务。2024年3月：整地，做好造林和补植准备。2024年4-5月：春季造林，完成大部分2024年建设任务。2024年6-7月：抚育管护。2024年8-9月：开展造林成效自查。2024年10-12月：采伐、林地清理等完成项目所有建设任务。</t>
  </si>
  <si>
    <t>东临溪镇2023-2024年度国土绿化试点示范工程</t>
  </si>
  <si>
    <t>目前正在开展采伐、割灌除草工作</t>
  </si>
  <si>
    <r>
      <rPr>
        <sz val="12"/>
        <rFont val="Times New Roman"/>
        <charset val="0"/>
      </rPr>
      <t>2026</t>
    </r>
    <r>
      <rPr>
        <sz val="12"/>
        <rFont val="宋体"/>
        <charset val="0"/>
      </rPr>
      <t>年</t>
    </r>
  </si>
  <si>
    <r>
      <rPr>
        <sz val="12"/>
        <rFont val="Times New Roman"/>
        <charset val="0"/>
      </rPr>
      <t>2024</t>
    </r>
    <r>
      <rPr>
        <sz val="12"/>
        <rFont val="宋体"/>
        <charset val="0"/>
      </rPr>
      <t>年</t>
    </r>
    <r>
      <rPr>
        <sz val="12"/>
        <rFont val="Times New Roman"/>
        <charset val="0"/>
      </rPr>
      <t>2</t>
    </r>
    <r>
      <rPr>
        <sz val="12"/>
        <rFont val="宋体"/>
        <charset val="0"/>
      </rPr>
      <t>月</t>
    </r>
    <r>
      <rPr>
        <sz val="12"/>
        <rFont val="Times New Roman"/>
        <charset val="0"/>
      </rPr>
      <t>-2026</t>
    </r>
    <r>
      <rPr>
        <sz val="12"/>
        <rFont val="宋体"/>
        <charset val="0"/>
      </rPr>
      <t>年</t>
    </r>
    <r>
      <rPr>
        <sz val="12"/>
        <rFont val="Times New Roman"/>
        <charset val="0"/>
      </rPr>
      <t>12</t>
    </r>
    <r>
      <rPr>
        <sz val="12"/>
        <rFont val="宋体"/>
        <charset val="0"/>
      </rPr>
      <t>月</t>
    </r>
  </si>
  <si>
    <t>92-4</t>
  </si>
  <si>
    <t>五城镇镇国土绿化试点示范项目</t>
  </si>
  <si>
    <t>五城镇古林村、月潭村、龙湾村、星洲村、西田村、五城村、五丰村、长干村退化林修复1042亩、森林抚育6000亩、人工造林1134亩。</t>
  </si>
  <si>
    <t>五城镇国土绿化示范项目</t>
  </si>
  <si>
    <t>清山整地、砍灌除草、木材集运工作已基本完成</t>
  </si>
  <si>
    <t>县新保中心</t>
  </si>
  <si>
    <r>
      <rPr>
        <sz val="12"/>
        <rFont val="Times New Roman"/>
        <charset val="0"/>
      </rPr>
      <t>2024</t>
    </r>
    <r>
      <rPr>
        <sz val="12"/>
        <rFont val="宋体"/>
        <charset val="0"/>
      </rPr>
      <t>年新安江</t>
    </r>
    <r>
      <rPr>
        <sz val="12"/>
        <rFont val="Times New Roman"/>
        <charset val="0"/>
      </rPr>
      <t>—</t>
    </r>
    <r>
      <rPr>
        <sz val="12"/>
        <rFont val="宋体"/>
        <charset val="0"/>
      </rPr>
      <t>千岛湖生态环境共同保护合作区项目</t>
    </r>
  </si>
  <si>
    <t>张  荣</t>
  </si>
  <si>
    <t>新安江源头沿线生态修复工程主要包括生态护岸建设以及生态沟渠建设，新安江源头农村生活污水治理工程，新安源头人居环境提升工程主，新安源头生态产业建设。</t>
  </si>
  <si>
    <t>93-1</t>
  </si>
  <si>
    <r>
      <rPr>
        <sz val="12"/>
        <rFont val="宋体"/>
        <charset val="134"/>
      </rPr>
      <t>休宁县东临溪镇水源地保护及污染治理项目</t>
    </r>
  </si>
  <si>
    <r>
      <rPr>
        <sz val="12"/>
        <rFont val="宋体"/>
        <charset val="134"/>
      </rPr>
      <t>东临溪镇人民政府</t>
    </r>
  </si>
  <si>
    <r>
      <rPr>
        <sz val="12"/>
        <rFont val="宋体"/>
        <charset val="134"/>
      </rPr>
      <t>县新保中心</t>
    </r>
  </si>
  <si>
    <r>
      <rPr>
        <sz val="12"/>
        <rFont val="宋体"/>
        <charset val="134"/>
      </rPr>
      <t>东临溪镇</t>
    </r>
  </si>
  <si>
    <r>
      <rPr>
        <sz val="12"/>
        <rFont val="Times New Roman"/>
        <charset val="0"/>
      </rPr>
      <t>1</t>
    </r>
    <r>
      <rPr>
        <sz val="12"/>
        <rFont val="宋体"/>
        <charset val="0"/>
      </rPr>
      <t>、水源地保护工程。对东临溪镇饮用水源地一二级保护区内河道建设生态护岸、隔离围栏以及水源地标识标牌等，并对水源地地保护区内的</t>
    </r>
    <r>
      <rPr>
        <sz val="12"/>
        <rFont val="Times New Roman"/>
        <charset val="0"/>
      </rPr>
      <t>3</t>
    </r>
    <r>
      <rPr>
        <sz val="12"/>
        <rFont val="宋体"/>
        <charset val="0"/>
      </rPr>
      <t>个村庄进行污水收集治理，建设污水主管</t>
    </r>
    <r>
      <rPr>
        <sz val="12"/>
        <rFont val="Times New Roman"/>
        <charset val="0"/>
      </rPr>
      <t>1360</t>
    </r>
    <r>
      <rPr>
        <sz val="12"/>
        <rFont val="宋体"/>
        <charset val="0"/>
      </rPr>
      <t>米，污水支管</t>
    </r>
    <r>
      <rPr>
        <sz val="12"/>
        <rFont val="Times New Roman"/>
        <charset val="0"/>
      </rPr>
      <t>1320</t>
    </r>
    <r>
      <rPr>
        <sz val="12"/>
        <rFont val="宋体"/>
        <charset val="0"/>
      </rPr>
      <t>米，接户管</t>
    </r>
    <r>
      <rPr>
        <sz val="12"/>
        <rFont val="Times New Roman"/>
        <charset val="0"/>
      </rPr>
      <t>1900</t>
    </r>
    <r>
      <rPr>
        <sz val="12"/>
        <rFont val="宋体"/>
        <charset val="0"/>
      </rPr>
      <t>米，检查井</t>
    </r>
    <r>
      <rPr>
        <sz val="12"/>
        <rFont val="Times New Roman"/>
        <charset val="0"/>
      </rPr>
      <t>91</t>
    </r>
    <r>
      <rPr>
        <sz val="12"/>
        <rFont val="宋体"/>
        <charset val="0"/>
      </rPr>
      <t>座，格栅井</t>
    </r>
    <r>
      <rPr>
        <sz val="12"/>
        <rFont val="Times New Roman"/>
        <charset val="0"/>
      </rPr>
      <t>49</t>
    </r>
    <r>
      <rPr>
        <sz val="12"/>
        <rFont val="宋体"/>
        <charset val="0"/>
      </rPr>
      <t>座，化粪池改造</t>
    </r>
    <r>
      <rPr>
        <sz val="12"/>
        <rFont val="Times New Roman"/>
        <charset val="0"/>
      </rPr>
      <t>20</t>
    </r>
    <r>
      <rPr>
        <sz val="12"/>
        <rFont val="宋体"/>
        <charset val="0"/>
      </rPr>
      <t>座，污水终端</t>
    </r>
    <r>
      <rPr>
        <sz val="12"/>
        <rFont val="Times New Roman"/>
        <charset val="0"/>
      </rPr>
      <t>4</t>
    </r>
    <r>
      <rPr>
        <sz val="12"/>
        <rFont val="宋体"/>
        <charset val="0"/>
      </rPr>
      <t>座，污水处理规模</t>
    </r>
    <r>
      <rPr>
        <sz val="12"/>
        <rFont val="Times New Roman"/>
        <charset val="0"/>
      </rPr>
      <t>28</t>
    </r>
    <r>
      <rPr>
        <sz val="12"/>
        <rFont val="宋体"/>
        <charset val="0"/>
      </rPr>
      <t>吨</t>
    </r>
    <r>
      <rPr>
        <sz val="12"/>
        <rFont val="Times New Roman"/>
        <charset val="0"/>
      </rPr>
      <t>/</t>
    </r>
    <r>
      <rPr>
        <sz val="12"/>
        <rFont val="宋体"/>
        <charset val="0"/>
      </rPr>
      <t>天；建设生态护岸建设</t>
    </r>
    <r>
      <rPr>
        <sz val="12"/>
        <rFont val="Times New Roman"/>
        <charset val="0"/>
      </rPr>
      <t>1290</t>
    </r>
    <r>
      <rPr>
        <sz val="12"/>
        <rFont val="宋体"/>
        <charset val="0"/>
      </rPr>
      <t>米，隔离围栏建设约</t>
    </r>
    <r>
      <rPr>
        <sz val="12"/>
        <rFont val="Times New Roman"/>
        <charset val="0"/>
      </rPr>
      <t>2090</t>
    </r>
    <r>
      <rPr>
        <sz val="12"/>
        <rFont val="宋体"/>
        <charset val="0"/>
      </rPr>
      <t>米，水源地标识标牌</t>
    </r>
    <r>
      <rPr>
        <sz val="12"/>
        <rFont val="Times New Roman"/>
        <charset val="0"/>
      </rPr>
      <t>17</t>
    </r>
    <r>
      <rPr>
        <sz val="12"/>
        <rFont val="宋体"/>
        <charset val="0"/>
      </rPr>
      <t>个。</t>
    </r>
    <r>
      <rPr>
        <sz val="12"/>
        <rFont val="Times New Roman"/>
        <charset val="0"/>
      </rPr>
      <t xml:space="preserve">
2</t>
    </r>
    <r>
      <rPr>
        <sz val="12"/>
        <rFont val="宋体"/>
        <charset val="0"/>
      </rPr>
      <t>、农村污水治理工程。对汊口村的</t>
    </r>
    <r>
      <rPr>
        <sz val="12"/>
        <rFont val="Times New Roman"/>
        <charset val="0"/>
      </rPr>
      <t>7</t>
    </r>
    <r>
      <rPr>
        <sz val="12"/>
        <rFont val="宋体"/>
        <charset val="0"/>
      </rPr>
      <t>个自然村进行污水收集治理建设，建设污水主管</t>
    </r>
    <r>
      <rPr>
        <sz val="12"/>
        <rFont val="Times New Roman"/>
        <charset val="0"/>
      </rPr>
      <t>6555</t>
    </r>
    <r>
      <rPr>
        <sz val="12"/>
        <rFont val="宋体"/>
        <charset val="0"/>
      </rPr>
      <t>米，污水支管</t>
    </r>
    <r>
      <rPr>
        <sz val="12"/>
        <rFont val="Times New Roman"/>
        <charset val="0"/>
      </rPr>
      <t>9345</t>
    </r>
    <r>
      <rPr>
        <sz val="12"/>
        <rFont val="宋体"/>
        <charset val="0"/>
      </rPr>
      <t>米，接户管</t>
    </r>
    <r>
      <rPr>
        <sz val="12"/>
        <rFont val="Times New Roman"/>
        <charset val="0"/>
      </rPr>
      <t>21430</t>
    </r>
    <r>
      <rPr>
        <sz val="12"/>
        <rFont val="宋体"/>
        <charset val="0"/>
      </rPr>
      <t>米，检查井</t>
    </r>
    <r>
      <rPr>
        <sz val="12"/>
        <rFont val="Times New Roman"/>
        <charset val="0"/>
      </rPr>
      <t>535</t>
    </r>
    <r>
      <rPr>
        <sz val="12"/>
        <rFont val="宋体"/>
        <charset val="0"/>
      </rPr>
      <t>座，格栅井</t>
    </r>
    <r>
      <rPr>
        <sz val="12"/>
        <rFont val="Times New Roman"/>
        <charset val="0"/>
      </rPr>
      <t>882</t>
    </r>
    <r>
      <rPr>
        <sz val="12"/>
        <rFont val="宋体"/>
        <charset val="0"/>
      </rPr>
      <t>座，化粪池改造</t>
    </r>
    <r>
      <rPr>
        <sz val="12"/>
        <rFont val="Times New Roman"/>
        <charset val="0"/>
      </rPr>
      <t>162</t>
    </r>
    <r>
      <rPr>
        <sz val="12"/>
        <rFont val="宋体"/>
        <charset val="0"/>
      </rPr>
      <t>座，集中式污水终端</t>
    </r>
    <r>
      <rPr>
        <sz val="12"/>
        <rFont val="Times New Roman"/>
        <charset val="0"/>
      </rPr>
      <t>10</t>
    </r>
    <r>
      <rPr>
        <sz val="12"/>
        <rFont val="宋体"/>
        <charset val="0"/>
      </rPr>
      <t>座，分散式污水处理设施</t>
    </r>
    <r>
      <rPr>
        <sz val="12"/>
        <rFont val="Times New Roman"/>
        <charset val="0"/>
      </rPr>
      <t>6</t>
    </r>
    <r>
      <rPr>
        <sz val="12"/>
        <rFont val="宋体"/>
        <charset val="0"/>
      </rPr>
      <t>座，污水处理规模</t>
    </r>
    <r>
      <rPr>
        <sz val="12"/>
        <rFont val="Times New Roman"/>
        <charset val="0"/>
      </rPr>
      <t>276</t>
    </r>
    <r>
      <rPr>
        <sz val="12"/>
        <rFont val="宋体"/>
        <charset val="0"/>
      </rPr>
      <t>吨</t>
    </r>
    <r>
      <rPr>
        <sz val="12"/>
        <rFont val="Times New Roman"/>
        <charset val="0"/>
      </rPr>
      <t>/</t>
    </r>
    <r>
      <rPr>
        <sz val="12"/>
        <rFont val="宋体"/>
        <charset val="0"/>
      </rPr>
      <t>天。</t>
    </r>
  </si>
  <si>
    <t>完成1、水源地保护工程：对水源地地保护区内的 3 个村庄进行污水收集治理，建设污水主管1360米，污水支管1320米，接户管1900米，检查井91座，格栅井49座，化粪池改造20座，污水终端4座；隔离围栏建设约2090米，水源地标识标牌17个；2、农村污水治理工程：对汊口村的中心村、和1个自然村进行污水收集治理建设，建设污水主管2730米，污水支管6230米，接户管14700米，检查井299座，格栅井506座，化粪池改造45座，集中式污水终端5座，分散式污水处理设施2座</t>
  </si>
  <si>
    <t>总项目进度：于2023年开工，完成了汊口村3个自然村污水建设；
其中，新保资金支持部分进度：完成初步设计评审，正在开展初步设计报批及同步进行地勘和施工图设计</t>
  </si>
  <si>
    <t>该项目总投资2703.36万，目前已落实新保资金400万，缺口资金未落实，需上级相关部门协助争取相关配套资金</t>
  </si>
  <si>
    <t>93-2</t>
  </si>
  <si>
    <r>
      <rPr>
        <sz val="12"/>
        <rFont val="宋体"/>
        <charset val="134"/>
      </rPr>
      <t>璜尖乡徽州天路沿线生态修复及乡村旅游基础设施提升项目</t>
    </r>
  </si>
  <si>
    <r>
      <rPr>
        <sz val="12"/>
        <rFont val="宋体"/>
        <charset val="134"/>
      </rPr>
      <t>璜尖乡人民政府</t>
    </r>
  </si>
  <si>
    <r>
      <rPr>
        <sz val="12"/>
        <rFont val="宋体"/>
        <charset val="0"/>
      </rPr>
      <t>县新保</t>
    </r>
    <r>
      <rPr>
        <sz val="12"/>
        <rFont val="Times New Roman"/>
        <charset val="0"/>
      </rPr>
      <t xml:space="preserve">
</t>
    </r>
    <r>
      <rPr>
        <sz val="12"/>
        <rFont val="宋体"/>
        <charset val="0"/>
      </rPr>
      <t>中心</t>
    </r>
  </si>
  <si>
    <r>
      <rPr>
        <sz val="12"/>
        <rFont val="宋体"/>
        <charset val="134"/>
      </rPr>
      <t>璜尖乡</t>
    </r>
  </si>
  <si>
    <r>
      <rPr>
        <sz val="12"/>
        <rFont val="宋体"/>
        <charset val="134"/>
      </rPr>
      <t>（一）璜尖河沿线生态修复及农村生活污水治理工程：对璜尖乡柱棒堀、六湾新村、上下徐进行分散式生活污水治理；对璜尖乡璜尖村进行集中式生活污水治理。对璜尖河镇区段进行整治提升。</t>
    </r>
    <r>
      <rPr>
        <sz val="12"/>
        <rFont val="Times New Roman"/>
        <charset val="0"/>
      </rPr>
      <t xml:space="preserve">
</t>
    </r>
    <r>
      <rPr>
        <sz val="12"/>
        <rFont val="宋体"/>
        <charset val="134"/>
      </rPr>
      <t>（二）乡村旅游及环境基础设施提升工程：仰山节点改造提升；柱棒堀节点改造提升；周家源中国传统村落改造提升；徽州天路道路提升工程。</t>
    </r>
  </si>
  <si>
    <t>璜尖农村生活污水治理及环境基础设施提升工程</t>
  </si>
  <si>
    <t>完成仰山、柱棒堀节点建设；上下徐自然村生活污水治理已完成污水管网铺设500米，徽州天路沿线旅游节点提升正在施工中</t>
  </si>
  <si>
    <t>93-3</t>
  </si>
  <si>
    <t>休宁县鹤城乡新安江源头生态保护体验地建设</t>
  </si>
  <si>
    <r>
      <rPr>
        <sz val="12"/>
        <rFont val="宋体"/>
        <charset val="134"/>
      </rPr>
      <t>鹤城乡人民政府</t>
    </r>
  </si>
  <si>
    <t>县新保
中心</t>
  </si>
  <si>
    <r>
      <rPr>
        <sz val="12"/>
        <rFont val="宋体"/>
        <charset val="134"/>
      </rPr>
      <t>鹤城乡</t>
    </r>
  </si>
  <si>
    <r>
      <rPr>
        <sz val="12"/>
        <rFont val="Times New Roman"/>
        <charset val="0"/>
      </rPr>
      <t>1</t>
    </r>
    <r>
      <rPr>
        <sz val="12"/>
        <rFont val="宋体"/>
        <charset val="134"/>
      </rPr>
      <t>、新安江源头沿线生态修复工程主要包括生态护岸建设以及生态沟渠建设，生态护岸包含渔塘村会溪水土流失治理工程</t>
    </r>
    <r>
      <rPr>
        <sz val="12"/>
        <rFont val="Times New Roman"/>
        <charset val="0"/>
      </rPr>
      <t>100</t>
    </r>
    <r>
      <rPr>
        <sz val="12"/>
        <rFont val="宋体"/>
        <charset val="134"/>
      </rPr>
      <t>米、渔塘村棣甸组防洪提升工程</t>
    </r>
    <r>
      <rPr>
        <sz val="12"/>
        <rFont val="Times New Roman"/>
        <charset val="0"/>
      </rPr>
      <t>100</t>
    </r>
    <r>
      <rPr>
        <sz val="12"/>
        <rFont val="宋体"/>
        <charset val="134"/>
      </rPr>
      <t>米、樟田村生态护岸工程</t>
    </r>
    <r>
      <rPr>
        <sz val="12"/>
        <rFont val="Times New Roman"/>
        <charset val="0"/>
      </rPr>
      <t>100</t>
    </r>
    <r>
      <rPr>
        <sz val="12"/>
        <rFont val="宋体"/>
        <charset val="134"/>
      </rPr>
      <t>米。生态沟渠建设包含樟田村百亩当生态农业护岸修复工程</t>
    </r>
    <r>
      <rPr>
        <sz val="12"/>
        <rFont val="Times New Roman"/>
        <charset val="0"/>
      </rPr>
      <t>600</t>
    </r>
    <r>
      <rPr>
        <sz val="12"/>
        <rFont val="宋体"/>
        <charset val="134"/>
      </rPr>
      <t>米以及新安源村冯村片生态沟渠修复工程（分期）</t>
    </r>
    <r>
      <rPr>
        <sz val="12"/>
        <rFont val="Times New Roman"/>
        <charset val="0"/>
      </rPr>
      <t>800</t>
    </r>
    <r>
      <rPr>
        <sz val="12"/>
        <rFont val="宋体"/>
        <charset val="134"/>
      </rPr>
      <t>米。</t>
    </r>
    <r>
      <rPr>
        <sz val="12"/>
        <rFont val="Times New Roman"/>
        <charset val="0"/>
      </rPr>
      <t xml:space="preserve">
2</t>
    </r>
    <r>
      <rPr>
        <sz val="12"/>
        <rFont val="宋体"/>
        <charset val="134"/>
      </rPr>
      <t>、新安江源头农村生活污水治理工程主要为建设冯村污水处理设施，新建污水主管</t>
    </r>
    <r>
      <rPr>
        <sz val="12"/>
        <rFont val="Times New Roman"/>
        <charset val="0"/>
      </rPr>
      <t>1100</t>
    </r>
    <r>
      <rPr>
        <sz val="12"/>
        <rFont val="宋体"/>
        <charset val="134"/>
      </rPr>
      <t>米，污水支管</t>
    </r>
    <r>
      <rPr>
        <sz val="12"/>
        <rFont val="Times New Roman"/>
        <charset val="0"/>
      </rPr>
      <t>900</t>
    </r>
    <r>
      <rPr>
        <sz val="12"/>
        <rFont val="宋体"/>
        <charset val="134"/>
      </rPr>
      <t>米，污水接户接户</t>
    </r>
    <r>
      <rPr>
        <sz val="12"/>
        <rFont val="Times New Roman"/>
        <charset val="0"/>
      </rPr>
      <t>3250</t>
    </r>
    <r>
      <rPr>
        <sz val="12"/>
        <rFont val="宋体"/>
        <charset val="134"/>
      </rPr>
      <t>米，另包括新建树脂、混凝土模块式污水检查井分别</t>
    </r>
    <r>
      <rPr>
        <sz val="12"/>
        <rFont val="Times New Roman"/>
        <charset val="0"/>
      </rPr>
      <t>80</t>
    </r>
    <r>
      <rPr>
        <sz val="12"/>
        <rFont val="宋体"/>
        <charset val="134"/>
      </rPr>
      <t>座、</t>
    </r>
    <r>
      <rPr>
        <sz val="12"/>
        <rFont val="Times New Roman"/>
        <charset val="0"/>
      </rPr>
      <t>70</t>
    </r>
    <r>
      <rPr>
        <sz val="12"/>
        <rFont val="宋体"/>
        <charset val="134"/>
      </rPr>
      <t>座，建设格栅井</t>
    </r>
    <r>
      <rPr>
        <sz val="12"/>
        <rFont val="Times New Roman"/>
        <charset val="0"/>
      </rPr>
      <t>140</t>
    </r>
    <r>
      <rPr>
        <sz val="12"/>
        <rFont val="宋体"/>
        <charset val="134"/>
      </rPr>
      <t>座、三格式化粪池</t>
    </r>
    <r>
      <rPr>
        <sz val="12"/>
        <rFont val="Times New Roman"/>
        <charset val="0"/>
      </rPr>
      <t>30</t>
    </r>
    <r>
      <rPr>
        <sz val="12"/>
        <rFont val="宋体"/>
        <charset val="134"/>
      </rPr>
      <t>座，建设污水处理终端</t>
    </r>
    <r>
      <rPr>
        <sz val="12"/>
        <rFont val="Times New Roman"/>
        <charset val="0"/>
      </rPr>
      <t>1</t>
    </r>
    <r>
      <rPr>
        <sz val="12"/>
        <rFont val="宋体"/>
        <charset val="134"/>
      </rPr>
      <t>座。</t>
    </r>
    <r>
      <rPr>
        <sz val="12"/>
        <rFont val="Times New Roman"/>
        <charset val="0"/>
      </rPr>
      <t xml:space="preserve">
3</t>
    </r>
    <r>
      <rPr>
        <sz val="12"/>
        <rFont val="宋体"/>
        <charset val="134"/>
      </rPr>
      <t>、新安源头人居环境提升工程主要涉及清除垃圾、卫生改厕、梅溪村综合整治提升工程、梅溪村横楼下至董坑坞路基工程、渔塘村饮水工程改造提升、渔塘村牌楼下组叶坑源林道硬化、自然村改造工程（前山自然村改造、冯村自然村改造、王家田自然村改造、施村自然村改造）以及樟田村桥梁工程。</t>
    </r>
    <r>
      <rPr>
        <sz val="12"/>
        <rFont val="Times New Roman"/>
        <charset val="0"/>
      </rPr>
      <t xml:space="preserve">
4</t>
    </r>
    <r>
      <rPr>
        <sz val="12"/>
        <rFont val="宋体"/>
        <charset val="134"/>
      </rPr>
      <t>、新安源头生态产业建设主要包括绿色农村产业基础设施提升工程（有机茶园绿色防控及基础设施提升工程、香榧园绿化及基础设施提升工程）、樟田村樟源里整村微改造提升工程（村内节点打造、村内旅游步道修复平方米、村内绿化景观工程</t>
    </r>
    <r>
      <rPr>
        <sz val="12"/>
        <rFont val="Times New Roman"/>
        <charset val="0"/>
      </rPr>
      <t>1000</t>
    </r>
    <r>
      <rPr>
        <sz val="12"/>
        <rFont val="宋体"/>
        <charset val="134"/>
      </rPr>
      <t>平方米）、生态停车场（樟田村见源组生态停车</t>
    </r>
    <r>
      <rPr>
        <sz val="12"/>
        <rFont val="Times New Roman"/>
        <charset val="0"/>
      </rPr>
      <t>400</t>
    </r>
    <r>
      <rPr>
        <sz val="12"/>
        <rFont val="宋体"/>
        <charset val="134"/>
      </rPr>
      <t>平方米、左龙村生态停车场</t>
    </r>
    <r>
      <rPr>
        <sz val="12"/>
        <rFont val="Times New Roman"/>
        <charset val="0"/>
      </rPr>
      <t>600</t>
    </r>
    <r>
      <rPr>
        <sz val="12"/>
        <rFont val="宋体"/>
        <charset val="134"/>
      </rPr>
      <t>平方米）、微景观节点提升工程、樟田村荒地整治附属设施建设、古道修复（甘岭古道修复项目长度</t>
    </r>
    <r>
      <rPr>
        <sz val="12"/>
        <rFont val="Times New Roman"/>
        <charset val="0"/>
      </rPr>
      <t>300</t>
    </r>
    <r>
      <rPr>
        <sz val="12"/>
        <rFont val="宋体"/>
        <charset val="134"/>
      </rPr>
      <t>米）。</t>
    </r>
  </si>
  <si>
    <t>1、樟田村沿线旅游公厕建设项目：倪家组新建旅游1座公厕。2、新安源村冯村污水收集处理工程：新建污水主管1100米，污水支管900米，污水接户接户管3250米，另包括新建树脂、混凝土模块式污水检查井分别80座、70座，建设格栅井140座、三格式化粪池30座，建设污水处理终端1座。3、樟田村百亩当生态农业护岸修复工程：樟田村百亩当生态农业护岸修复工程600米。4、樟田村生态护岸工程：建设樟田村生态护岸工程100米。5、新安源村生态沟渠修复工程（分期）：建设新安源村冯村片生态沟渠修复工程（分期）800米</t>
  </si>
  <si>
    <t>1.棣甸生态挡墙（35万）：已出示简图，挡墙高度5米，长度5米，上宽0.6米，下宽1.9米，每米数量6.25㎥，浆砌片石合计312.5㎥。
2.樟田村王家田自然村整治护栏：
护栏混凝土立柱基础：混凝土护栏安装立柱基础，5.36㎥。
混凝土挡墙；c25混凝土,8.4立方米。
镀锌方管护栏：90米。
混凝土护栏：高1.1米混凝土护栏防锈漆2道面漆2道颜色业主定，43米。
工程已中标，投标价最高12万左右，中标价9.1万。
3.新安源村老茶厂生态停车场工程：
砼挡墙（一）：工程量218.7立方米。砼挡墙（二）：8.05立方米。路基填方：540立方米。波纹排水管φ30：8米。
拆除房屋墙体修复：15平方米。地面平整：915平方米。
已根据工程量及单价给出总价，约合18万左右。
4.左右龙村停车地面硬化工程：已竣工验收</t>
  </si>
  <si>
    <t>乡域内各村污水管网处理终端已确定位置，拆除樟田村内老茶厂作为污水项目的终端设施建设。</t>
  </si>
  <si>
    <t>要继续做好同项目建设施工的方协调联络，及时明确施工具体位置，对接各方做好完整数据核算，进一步推进工期内各项施工任务落实到位。</t>
  </si>
  <si>
    <t>93-4</t>
  </si>
  <si>
    <r>
      <rPr>
        <sz val="12"/>
        <rFont val="宋体"/>
        <charset val="134"/>
      </rPr>
      <t>梦里祖源文旅微型集聚区建设项目</t>
    </r>
  </si>
  <si>
    <r>
      <rPr>
        <sz val="12"/>
        <rFont val="宋体"/>
        <charset val="134"/>
      </rPr>
      <t>溪口镇人民政府</t>
    </r>
  </si>
  <si>
    <r>
      <rPr>
        <sz val="12"/>
        <rFont val="宋体"/>
        <charset val="134"/>
      </rPr>
      <t>溪口镇</t>
    </r>
  </si>
  <si>
    <t>1、旅游环境基础设施提升：①修建旅游风景道5.5千米。言坑至祖源山上道路黑色化改造，附属挡墙、边沟建设，沿线景观提升，修缮观景亭一座，路边修建500平方米停车观景区。②沿河观光治理工程：修建峡谷清幽旅游步道，长度约500米；重建蓄水坝一座；河道清淤及垃圾清理。③修建1.5千米日出观景旅游步道，建设观景台1座。④村庄内部青石板路修复约1000米，配套污水管网修复，人居环境整治，人饮蓄水池、消防水池、管道维修提升，新建旅游厕所1处。⑤翰林阁构建修复及加固。⑥增设智慧旅游设施，村庄内部新增监控、智慧大屏（位于停车场）等。
2、①对祖源堂内部进行改造提升，面积约270平方米，对破损舞台进行重建，一楼添置桌椅、信息化设备、柜台、电子屏幕等，二楼进行展览布展；新建开水间、厕所。②利用村委会自有房屋，结合本村古法油榨特色要求进行改造，设有生产宣传体验区、及配套周边环境提升。
3、祖源四季花海。①在凤祥农舍、观景亭周边的山场种植四季花卉；②环绕祖源村四周种植四季花卉。
4、祖源有机果树园。①种植500棵“东葵”杨梅和3000棵桃树有机果树园，3-5年的养护；②对果园出入口及内部道路等基础设施修建，约长5千米；③配备果园种植配套及运输设施，如灌溉系统、照明灯具等；④打造小型观景亭一座。</t>
  </si>
  <si>
    <r>
      <rPr>
        <sz val="12"/>
        <rFont val="Times New Roman"/>
        <charset val="0"/>
      </rPr>
      <t>1.</t>
    </r>
    <r>
      <rPr>
        <sz val="12"/>
        <rFont val="宋体"/>
        <charset val="0"/>
      </rPr>
      <t>完成祖源堂乡村振兴实训基地及附属设施建设；</t>
    </r>
    <r>
      <rPr>
        <sz val="12"/>
        <rFont val="Times New Roman"/>
        <charset val="0"/>
      </rPr>
      <t xml:space="preserve">
2.</t>
    </r>
    <r>
      <rPr>
        <sz val="12"/>
        <rFont val="宋体"/>
        <charset val="0"/>
      </rPr>
      <t>村庄内开展人居环境整治，拆除部分无功能建筑，建设部分五小园；</t>
    </r>
    <r>
      <rPr>
        <sz val="12"/>
        <rFont val="Times New Roman"/>
        <charset val="0"/>
      </rPr>
      <t xml:space="preserve">
3.</t>
    </r>
    <r>
      <rPr>
        <sz val="12"/>
        <rFont val="宋体"/>
        <charset val="0"/>
      </rPr>
      <t>完成</t>
    </r>
    <r>
      <rPr>
        <sz val="12"/>
        <rFont val="Times New Roman"/>
        <charset val="0"/>
      </rPr>
      <t>500</t>
    </r>
    <r>
      <rPr>
        <sz val="12"/>
        <rFont val="宋体"/>
        <charset val="0"/>
      </rPr>
      <t>棵</t>
    </r>
    <r>
      <rPr>
        <sz val="12"/>
        <rFont val="Times New Roman"/>
        <charset val="0"/>
      </rPr>
      <t>“</t>
    </r>
    <r>
      <rPr>
        <sz val="12"/>
        <rFont val="宋体"/>
        <charset val="0"/>
      </rPr>
      <t>东葵</t>
    </r>
    <r>
      <rPr>
        <sz val="12"/>
        <rFont val="Times New Roman"/>
        <charset val="0"/>
      </rPr>
      <t>”</t>
    </r>
    <r>
      <rPr>
        <sz val="12"/>
        <rFont val="宋体"/>
        <charset val="0"/>
      </rPr>
      <t>杨梅和</t>
    </r>
    <r>
      <rPr>
        <sz val="12"/>
        <rFont val="Times New Roman"/>
        <charset val="0"/>
      </rPr>
      <t>2000</t>
    </r>
    <r>
      <rPr>
        <sz val="12"/>
        <rFont val="宋体"/>
        <charset val="0"/>
      </rPr>
      <t>棵桃树种植</t>
    </r>
  </si>
  <si>
    <t>93-5</t>
  </si>
  <si>
    <r>
      <rPr>
        <sz val="12"/>
        <rFont val="宋体"/>
        <charset val="134"/>
      </rPr>
      <t>休宁县山斗乡颜公河小流域水土保持及生态修复综合治理工程</t>
    </r>
  </si>
  <si>
    <r>
      <rPr>
        <sz val="12"/>
        <rFont val="宋体"/>
        <charset val="134"/>
      </rPr>
      <t>山斗乡人民政府</t>
    </r>
  </si>
  <si>
    <r>
      <rPr>
        <sz val="12"/>
        <rFont val="宋体"/>
        <charset val="134"/>
      </rPr>
      <t>山斗乡</t>
    </r>
  </si>
  <si>
    <r>
      <rPr>
        <sz val="12"/>
        <rFont val="宋体"/>
        <charset val="134"/>
      </rPr>
      <t>1、颜公河沿线农村生活污水治理工程：对山斗乡山斗村颜公河沿线进行集中式生活污水治理，共计建设集中式污水处理终端</t>
    </r>
    <r>
      <rPr>
        <sz val="12"/>
        <rFont val="Times New Roman"/>
        <charset val="134"/>
      </rPr>
      <t>5</t>
    </r>
    <r>
      <rPr>
        <sz val="12"/>
        <rFont val="宋体"/>
        <charset val="134"/>
      </rPr>
      <t>座，建设污水管网约</t>
    </r>
    <r>
      <rPr>
        <sz val="12"/>
        <rFont val="Times New Roman"/>
        <charset val="134"/>
      </rPr>
      <t>16500</t>
    </r>
    <r>
      <rPr>
        <sz val="12"/>
        <rFont val="宋体"/>
        <charset val="134"/>
      </rPr>
      <t>米，配套建设污水检查井共计</t>
    </r>
    <r>
      <rPr>
        <sz val="12"/>
        <rFont val="Times New Roman"/>
        <charset val="134"/>
      </rPr>
      <t>770</t>
    </r>
    <r>
      <rPr>
        <sz val="12"/>
        <rFont val="宋体"/>
        <charset val="134"/>
      </rPr>
      <t>座，并对未纳入集中式终端的农户分散治理，共计建设单户式分散式污水处理终端</t>
    </r>
    <r>
      <rPr>
        <sz val="12"/>
        <rFont val="Times New Roman"/>
        <charset val="134"/>
      </rPr>
      <t>36</t>
    </r>
    <r>
      <rPr>
        <sz val="12"/>
        <rFont val="宋体"/>
        <charset val="134"/>
      </rPr>
      <t>座，并进行三格式化粪池改厕；对山斗村内环境进行整治。
2、颜公河小流域水土保持工程</t>
    </r>
    <r>
      <rPr>
        <sz val="12"/>
        <rFont val="Times New Roman"/>
        <charset val="134"/>
      </rPr>
      <t xml:space="preserve">
</t>
    </r>
    <r>
      <rPr>
        <sz val="12"/>
        <rFont val="宋体"/>
        <charset val="134"/>
      </rPr>
      <t>①对颜公河山斗村段沿线进行生态护岸建设，共计</t>
    </r>
    <r>
      <rPr>
        <sz val="12"/>
        <rFont val="Times New Roman"/>
        <charset val="134"/>
      </rPr>
      <t>9</t>
    </r>
    <r>
      <rPr>
        <sz val="12"/>
        <rFont val="宋体"/>
        <charset val="134"/>
      </rPr>
      <t>处，约</t>
    </r>
    <r>
      <rPr>
        <sz val="12"/>
        <rFont val="Times New Roman"/>
        <charset val="134"/>
      </rPr>
      <t>2</t>
    </r>
    <r>
      <rPr>
        <sz val="12"/>
        <rFont val="宋体"/>
        <charset val="134"/>
      </rPr>
      <t>千米。</t>
    </r>
    <r>
      <rPr>
        <sz val="12"/>
        <rFont val="Times New Roman"/>
        <charset val="134"/>
      </rPr>
      <t xml:space="preserve">
</t>
    </r>
    <r>
      <rPr>
        <sz val="12"/>
        <rFont val="宋体"/>
        <charset val="134"/>
      </rPr>
      <t>②对水蚀坡林地整治约</t>
    </r>
    <r>
      <rPr>
        <sz val="12"/>
        <rFont val="Times New Roman"/>
        <charset val="134"/>
      </rPr>
      <t>29.33</t>
    </r>
    <r>
      <rPr>
        <sz val="12"/>
        <rFont val="宋体"/>
        <charset val="134"/>
      </rPr>
      <t>公顷，新建坡顶截水沟</t>
    </r>
    <r>
      <rPr>
        <sz val="12"/>
        <rFont val="Times New Roman"/>
        <charset val="134"/>
      </rPr>
      <t>96</t>
    </r>
    <r>
      <rPr>
        <sz val="12"/>
        <rFont val="宋体"/>
        <charset val="134"/>
      </rPr>
      <t>米；横向土质排水沟</t>
    </r>
    <r>
      <rPr>
        <sz val="12"/>
        <rFont val="Times New Roman"/>
        <charset val="134"/>
      </rPr>
      <t>1200</t>
    </r>
    <r>
      <rPr>
        <sz val="12"/>
        <rFont val="宋体"/>
        <charset val="134"/>
      </rPr>
      <t>米；纵向混凝土排水沟</t>
    </r>
    <r>
      <rPr>
        <sz val="12"/>
        <rFont val="Times New Roman"/>
        <charset val="134"/>
      </rPr>
      <t>506</t>
    </r>
    <r>
      <rPr>
        <sz val="12"/>
        <rFont val="宋体"/>
        <charset val="134"/>
      </rPr>
      <t>米；沉砂池</t>
    </r>
    <r>
      <rPr>
        <sz val="12"/>
        <rFont val="Times New Roman"/>
        <charset val="134"/>
      </rPr>
      <t>6</t>
    </r>
    <r>
      <rPr>
        <sz val="12"/>
        <rFont val="宋体"/>
        <charset val="134"/>
      </rPr>
      <t>座；竹篱笆护坎</t>
    </r>
    <r>
      <rPr>
        <sz val="12"/>
        <rFont val="Times New Roman"/>
        <charset val="134"/>
      </rPr>
      <t>600</t>
    </r>
    <r>
      <rPr>
        <sz val="12"/>
        <rFont val="宋体"/>
        <charset val="134"/>
      </rPr>
      <t>米。</t>
    </r>
  </si>
  <si>
    <t>对山斗乡山斗村颜公河沿线进行集中式生活污水治理，共计建设集中式污水处理终端5座，建设污水管网约16500米，配套建设污水检查井共计770座，并对未纳入集中式终端的农户分散治理，共计建设单户式分散式污水处理终端36座，并进行三格式化粪池改厕；对山斗村内环境进行整治</t>
  </si>
  <si>
    <t>山斗乡农村人居环境提升工程</t>
  </si>
  <si>
    <t>建设集中式生活污水治理，共计建设集中式污水处理终端5座，建设污水管网约16500米，配套建设污水检查井共计770座，并对未纳入集中式终端的农户分散治理，共计建设单户式分散式污水处理终端36座，并进行三格式化粪池改厕；对山斗村内环境进行整治.</t>
  </si>
  <si>
    <t>新安江源（休宁
县域）山水林田湖草沙一体化保护和修复
工程</t>
  </si>
  <si>
    <r>
      <rPr>
        <sz val="12"/>
        <rFont val="宋体"/>
        <charset val="0"/>
      </rPr>
      <t>包含</t>
    </r>
    <r>
      <rPr>
        <sz val="12"/>
        <rFont val="Times New Roman"/>
        <charset val="0"/>
      </rPr>
      <t>5</t>
    </r>
    <r>
      <rPr>
        <sz val="12"/>
        <rFont val="宋体"/>
        <charset val="0"/>
      </rPr>
      <t>个工程子项目：</t>
    </r>
    <r>
      <rPr>
        <sz val="12"/>
        <rFont val="Times New Roman"/>
        <charset val="0"/>
      </rPr>
      <t xml:space="preserve">
1. </t>
    </r>
    <r>
      <rPr>
        <sz val="12"/>
        <rFont val="宋体"/>
        <charset val="0"/>
      </rPr>
      <t>休宁县（五城镇、月潭湖镇）新增农用地项目。建设内容：新增耕地</t>
    </r>
    <r>
      <rPr>
        <sz val="12"/>
        <rFont val="Times New Roman"/>
        <charset val="0"/>
      </rPr>
      <t>207</t>
    </r>
    <r>
      <rPr>
        <sz val="12"/>
        <rFont val="宋体"/>
        <charset val="0"/>
      </rPr>
      <t>亩，新建农渠</t>
    </r>
    <r>
      <rPr>
        <sz val="12"/>
        <rFont val="Times New Roman"/>
        <charset val="0"/>
      </rPr>
      <t>2605</t>
    </r>
    <r>
      <rPr>
        <sz val="12"/>
        <rFont val="宋体"/>
        <charset val="0"/>
      </rPr>
      <t>米，新建生产路</t>
    </r>
    <r>
      <rPr>
        <sz val="12"/>
        <rFont val="Times New Roman"/>
        <charset val="0"/>
      </rPr>
      <t>2359</t>
    </r>
    <r>
      <rPr>
        <sz val="12"/>
        <rFont val="宋体"/>
        <charset val="0"/>
      </rPr>
      <t>米，土壤改良</t>
    </r>
    <r>
      <rPr>
        <sz val="12"/>
        <rFont val="Times New Roman"/>
        <charset val="0"/>
      </rPr>
      <t>100</t>
    </r>
    <r>
      <rPr>
        <sz val="12"/>
        <rFont val="宋体"/>
        <charset val="0"/>
      </rPr>
      <t xml:space="preserve">亩。
</t>
    </r>
    <r>
      <rPr>
        <sz val="12"/>
        <rFont val="Times New Roman"/>
        <charset val="0"/>
      </rPr>
      <t xml:space="preserve">2. </t>
    </r>
    <r>
      <rPr>
        <sz val="12"/>
        <rFont val="宋体"/>
        <charset val="0"/>
      </rPr>
      <t>休宁县月潭湖湿地保护修复项目。建设内容：人工湿地建设</t>
    </r>
    <r>
      <rPr>
        <sz val="12"/>
        <rFont val="Times New Roman"/>
        <charset val="0"/>
      </rPr>
      <t>7204</t>
    </r>
    <r>
      <rPr>
        <sz val="12"/>
        <rFont val="宋体"/>
        <charset val="0"/>
      </rPr>
      <t>平方米，生态护岸</t>
    </r>
    <r>
      <rPr>
        <sz val="12"/>
        <rFont val="Times New Roman"/>
        <charset val="0"/>
      </rPr>
      <t>356</t>
    </r>
    <r>
      <rPr>
        <sz val="12"/>
        <rFont val="宋体"/>
        <charset val="0"/>
      </rPr>
      <t>米，底泥清淤</t>
    </r>
    <r>
      <rPr>
        <sz val="12"/>
        <rFont val="Times New Roman"/>
        <charset val="0"/>
      </rPr>
      <t>2.565</t>
    </r>
    <r>
      <rPr>
        <sz val="12"/>
        <rFont val="宋体"/>
        <charset val="0"/>
      </rPr>
      <t xml:space="preserve">万立方米。
</t>
    </r>
    <r>
      <rPr>
        <sz val="12"/>
        <rFont val="Times New Roman"/>
        <charset val="0"/>
      </rPr>
      <t xml:space="preserve">3. </t>
    </r>
    <r>
      <rPr>
        <sz val="12"/>
        <rFont val="宋体"/>
        <charset val="0"/>
      </rPr>
      <t>休宁县溪口江冰潭段水生态廊道保护修复项目。建设内容：生态护岸</t>
    </r>
    <r>
      <rPr>
        <sz val="12"/>
        <rFont val="Times New Roman"/>
        <charset val="0"/>
      </rPr>
      <t>4.7</t>
    </r>
    <r>
      <rPr>
        <sz val="12"/>
        <rFont val="宋体"/>
        <charset val="0"/>
      </rPr>
      <t>千米，生态乔木</t>
    </r>
    <r>
      <rPr>
        <sz val="12"/>
        <rFont val="Times New Roman"/>
        <charset val="0"/>
      </rPr>
      <t>4720</t>
    </r>
    <r>
      <rPr>
        <sz val="12"/>
        <rFont val="宋体"/>
        <charset val="0"/>
      </rPr>
      <t>株，生态灌木</t>
    </r>
    <r>
      <rPr>
        <sz val="12"/>
        <rFont val="Times New Roman"/>
        <charset val="0"/>
      </rPr>
      <t>10030</t>
    </r>
    <r>
      <rPr>
        <sz val="12"/>
        <rFont val="宋体"/>
        <charset val="0"/>
      </rPr>
      <t>株，生态缓冲带</t>
    </r>
    <r>
      <rPr>
        <sz val="12"/>
        <rFont val="Times New Roman"/>
        <charset val="0"/>
      </rPr>
      <t>1</t>
    </r>
    <r>
      <rPr>
        <sz val="12"/>
        <rFont val="宋体"/>
        <charset val="0"/>
      </rPr>
      <t>千</t>
    </r>
    <r>
      <rPr>
        <sz val="12"/>
        <rFont val="Times New Roman"/>
        <charset val="0"/>
      </rPr>
      <t>6</t>
    </r>
    <r>
      <rPr>
        <sz val="12"/>
        <rFont val="宋体"/>
        <charset val="0"/>
      </rPr>
      <t xml:space="preserve">平方米。
</t>
    </r>
    <r>
      <rPr>
        <sz val="12"/>
        <rFont val="Times New Roman"/>
        <charset val="0"/>
      </rPr>
      <t xml:space="preserve">4. </t>
    </r>
    <r>
      <rPr>
        <sz val="12"/>
        <rFont val="宋体"/>
        <charset val="0"/>
      </rPr>
      <t>休宁县境内集中式饮用水水源保护项目。建设内容：生态沟渠</t>
    </r>
    <r>
      <rPr>
        <sz val="12"/>
        <rFont val="Times New Roman"/>
        <charset val="0"/>
      </rPr>
      <t>15.032</t>
    </r>
    <r>
      <rPr>
        <sz val="12"/>
        <rFont val="宋体"/>
        <charset val="0"/>
      </rPr>
      <t>千米，生态塘</t>
    </r>
    <r>
      <rPr>
        <sz val="12"/>
        <rFont val="Times New Roman"/>
        <charset val="0"/>
      </rPr>
      <t>260</t>
    </r>
    <r>
      <rPr>
        <sz val="12"/>
        <rFont val="宋体"/>
        <charset val="0"/>
      </rPr>
      <t>平方米，生态缓冲带</t>
    </r>
    <r>
      <rPr>
        <sz val="12"/>
        <rFont val="Times New Roman"/>
        <charset val="0"/>
      </rPr>
      <t>136.7</t>
    </r>
    <r>
      <rPr>
        <sz val="12"/>
        <rFont val="宋体"/>
        <charset val="0"/>
      </rPr>
      <t xml:space="preserve">平方米。
</t>
    </r>
    <r>
      <rPr>
        <sz val="12"/>
        <rFont val="Times New Roman"/>
        <charset val="0"/>
      </rPr>
      <t xml:space="preserve">5. </t>
    </r>
    <r>
      <rPr>
        <sz val="12"/>
        <rFont val="宋体"/>
        <charset val="0"/>
      </rPr>
      <t>休宁县夹溪河湿地生态修复工程。建设内容：生境隔离区</t>
    </r>
    <r>
      <rPr>
        <sz val="12"/>
        <rFont val="Times New Roman"/>
        <charset val="0"/>
      </rPr>
      <t>23260</t>
    </r>
    <r>
      <rPr>
        <sz val="12"/>
        <rFont val="宋体"/>
        <charset val="0"/>
      </rPr>
      <t>平方米；生态净化区</t>
    </r>
    <r>
      <rPr>
        <sz val="12"/>
        <rFont val="Times New Roman"/>
        <charset val="0"/>
      </rPr>
      <t>24530</t>
    </r>
    <r>
      <rPr>
        <sz val="12"/>
        <rFont val="宋体"/>
        <charset val="0"/>
      </rPr>
      <t>平方米；生态拦截区</t>
    </r>
    <r>
      <rPr>
        <sz val="12"/>
        <rFont val="Times New Roman"/>
        <charset val="0"/>
      </rPr>
      <t>3005</t>
    </r>
    <r>
      <rPr>
        <sz val="12"/>
        <rFont val="宋体"/>
        <charset val="0"/>
      </rPr>
      <t>平方米；生态滞留区</t>
    </r>
    <r>
      <rPr>
        <sz val="12"/>
        <rFont val="Times New Roman"/>
        <charset val="0"/>
      </rPr>
      <t>4450</t>
    </r>
    <r>
      <rPr>
        <sz val="12"/>
        <rFont val="宋体"/>
        <charset val="0"/>
      </rPr>
      <t>平方米；湿地管护通道</t>
    </r>
    <r>
      <rPr>
        <sz val="12"/>
        <rFont val="Times New Roman"/>
        <charset val="0"/>
      </rPr>
      <t>5310</t>
    </r>
    <r>
      <rPr>
        <sz val="12"/>
        <rFont val="宋体"/>
        <charset val="0"/>
      </rPr>
      <t>平方米；绿篱隔离带</t>
    </r>
    <r>
      <rPr>
        <sz val="12"/>
        <rFont val="Times New Roman"/>
        <charset val="0"/>
      </rPr>
      <t>2.975</t>
    </r>
    <r>
      <rPr>
        <sz val="12"/>
        <rFont val="宋体"/>
        <charset val="0"/>
      </rPr>
      <t>千米；人工湿地建设（潜流湿地）</t>
    </r>
    <r>
      <rPr>
        <sz val="12"/>
        <rFont val="Times New Roman"/>
        <charset val="0"/>
      </rPr>
      <t>230</t>
    </r>
    <r>
      <rPr>
        <sz val="12"/>
        <rFont val="宋体"/>
        <charset val="0"/>
      </rPr>
      <t>平方米。</t>
    </r>
  </si>
  <si>
    <t>（一）2024年度：1、休宁县（五城镇、月潭湖镇）新增农用地项目：①预期新增耕地207亩；②新建农渠2887米；③新建生产路2359米；④土壤改良100亩。2、休宁县溪口江冰潭段水生态廊道保护修复项目：①生态护岸2.35千米；②生态隔离带1500平方米，生态乔木2360株，生态灌木5015株，生态缓冲带800平方米。3、休宁县境内集中式饮用水水源保护项目：①生态沟渠7.516千米；②生态塘130平方米；③生态缓冲带57平方米；④水源地规范化建设：围栏3千米，防护栏475米</t>
  </si>
  <si>
    <t>休宁县境内集中式饮用水水源保护项目已经开工，完成工程量约26%、投资额540万元；休宁县溪口江冰潭段水生态廊道保护修复项目、休宁县月潭湖湿地保护修复项目正在准备招标前期工作；休宁县夹溪河西岸水环境治理及生态修复工程项目正在细化设计。</t>
  </si>
  <si>
    <r>
      <rPr>
        <sz val="12"/>
        <rFont val="Times New Roman"/>
        <charset val="0"/>
      </rPr>
      <t>8</t>
    </r>
    <r>
      <rPr>
        <sz val="12"/>
        <rFont val="宋体"/>
        <charset val="0"/>
      </rPr>
      <t>月</t>
    </r>
  </si>
  <si>
    <t>地质灾害治理</t>
  </si>
  <si>
    <r>
      <rPr>
        <sz val="12"/>
        <rFont val="宋体"/>
        <charset val="134"/>
      </rPr>
      <t>实施地质灾害治理工程项目</t>
    </r>
    <r>
      <rPr>
        <sz val="12"/>
        <rFont val="Times New Roman"/>
        <charset val="0"/>
      </rPr>
      <t>3</t>
    </r>
    <r>
      <rPr>
        <sz val="12"/>
        <rFont val="宋体"/>
        <charset val="134"/>
      </rPr>
      <t>个、排危除险项目</t>
    </r>
    <r>
      <rPr>
        <sz val="12"/>
        <rFont val="Times New Roman"/>
        <charset val="0"/>
      </rPr>
      <t>16</t>
    </r>
    <r>
      <rPr>
        <sz val="12"/>
        <rFont val="宋体"/>
        <charset val="134"/>
      </rPr>
      <t>个，申报黄山市地质灾害综合治理项目</t>
    </r>
    <r>
      <rPr>
        <sz val="12"/>
        <rFont val="Times New Roman"/>
        <charset val="0"/>
      </rPr>
      <t>8</t>
    </r>
    <r>
      <rPr>
        <sz val="12"/>
        <rFont val="宋体"/>
        <charset val="134"/>
      </rPr>
      <t>个。</t>
    </r>
  </si>
  <si>
    <t>3个地质灾害治理工程项目已完成招标和施工前准备工作。
16个排危除险项目：榆村乡2个项目、溪口镇1个项目已基本完工，其余13个项目已完成招标及开工准备工作。</t>
  </si>
  <si>
    <t>95-1</t>
  </si>
  <si>
    <t>休宁县溪口镇中和村杨家山组滑坡地质灾害治理工程</t>
  </si>
  <si>
    <t>主要建设内容为多排微型抗滑桩、地表排水工程等。</t>
  </si>
  <si>
    <r>
      <rPr>
        <sz val="12"/>
        <color theme="1"/>
        <rFont val="宋体"/>
        <charset val="134"/>
      </rPr>
      <t>完成</t>
    </r>
    <r>
      <rPr>
        <sz val="12"/>
        <color theme="1"/>
        <rFont val="Times New Roman"/>
        <charset val="0"/>
      </rPr>
      <t>60%</t>
    </r>
    <r>
      <rPr>
        <sz val="12"/>
        <color theme="1"/>
        <rFont val="宋体"/>
        <charset val="134"/>
      </rPr>
      <t>工程量</t>
    </r>
  </si>
  <si>
    <t>95-2</t>
  </si>
  <si>
    <r>
      <rPr>
        <sz val="12"/>
        <rFont val="宋体"/>
        <charset val="134"/>
      </rPr>
      <t>休宁县蓝田镇儒村村里仁三组</t>
    </r>
    <r>
      <rPr>
        <sz val="12"/>
        <rFont val="Times New Roman"/>
        <charset val="0"/>
      </rPr>
      <t>74</t>
    </r>
    <r>
      <rPr>
        <sz val="12"/>
        <rFont val="宋体"/>
        <charset val="134"/>
      </rPr>
      <t>号滑坡地质灾害治理工程</t>
    </r>
  </si>
  <si>
    <r>
      <rPr>
        <sz val="12"/>
        <color theme="1"/>
        <rFont val="宋体"/>
        <charset val="134"/>
      </rPr>
      <t>完成</t>
    </r>
    <r>
      <rPr>
        <sz val="12"/>
        <color theme="1"/>
        <rFont val="Times New Roman"/>
        <charset val="0"/>
      </rPr>
      <t>90%</t>
    </r>
    <r>
      <rPr>
        <sz val="12"/>
        <color theme="1"/>
        <rFont val="宋体"/>
        <charset val="134"/>
      </rPr>
      <t>工程量</t>
    </r>
  </si>
  <si>
    <t>95-3</t>
  </si>
  <si>
    <t>休宁县鹤城乡用余村朱家坑组崩塌地质灾害治理工程</t>
  </si>
  <si>
    <t>堆积体清理、危岩体网内破解清除，修建主动防护网、落实墙工程等。</t>
  </si>
  <si>
    <t>95-4</t>
  </si>
  <si>
    <r>
      <rPr>
        <sz val="12"/>
        <rFont val="宋体"/>
        <charset val="134"/>
      </rPr>
      <t>休宁县地质灾害排危除险项目</t>
    </r>
    <r>
      <rPr>
        <sz val="12"/>
        <rFont val="Times New Roman"/>
        <charset val="0"/>
      </rPr>
      <t>16</t>
    </r>
    <r>
      <rPr>
        <sz val="12"/>
        <rFont val="宋体"/>
        <charset val="134"/>
      </rPr>
      <t>个</t>
    </r>
  </si>
  <si>
    <t>榆村乡、白际乡、源芳乡、东临溪镇、五城镇、海阳镇、蓝田镇、鹤城乡</t>
  </si>
  <si>
    <t>清理危岩体，修建主动防护网、挡土墙，截排水等。</t>
  </si>
  <si>
    <r>
      <rPr>
        <sz val="12"/>
        <color theme="1"/>
        <rFont val="Times New Roman"/>
        <charset val="0"/>
      </rPr>
      <t>16</t>
    </r>
    <r>
      <rPr>
        <sz val="12"/>
        <color theme="1"/>
        <rFont val="宋体"/>
        <charset val="134"/>
      </rPr>
      <t>个项目已基本完工</t>
    </r>
  </si>
  <si>
    <t>95-5</t>
  </si>
  <si>
    <t>休宁县蓝田镇儒村村里仁三组崩塌地质灾害治理工程</t>
  </si>
  <si>
    <r>
      <rPr>
        <sz val="12"/>
        <rFont val="宋体"/>
        <charset val="134"/>
      </rPr>
      <t>修建主动防护网约</t>
    </r>
    <r>
      <rPr>
        <sz val="12"/>
        <rFont val="Times New Roman"/>
        <charset val="0"/>
      </rPr>
      <t>200</t>
    </r>
    <r>
      <rPr>
        <sz val="12"/>
        <rFont val="宋体"/>
        <charset val="134"/>
      </rPr>
      <t>平方米，锚杆约</t>
    </r>
    <r>
      <rPr>
        <sz val="12"/>
        <rFont val="Times New Roman"/>
        <charset val="0"/>
      </rPr>
      <t>300</t>
    </r>
    <r>
      <rPr>
        <sz val="12"/>
        <rFont val="宋体"/>
        <charset val="134"/>
      </rPr>
      <t>米，危岩体清理约</t>
    </r>
    <r>
      <rPr>
        <sz val="12"/>
        <rFont val="Times New Roman"/>
        <charset val="0"/>
      </rPr>
      <t>100</t>
    </r>
    <r>
      <rPr>
        <sz val="12"/>
        <rFont val="宋体"/>
        <charset val="134"/>
      </rPr>
      <t>平方米。</t>
    </r>
  </si>
  <si>
    <t>95-6</t>
  </si>
  <si>
    <r>
      <rPr>
        <sz val="12"/>
        <rFont val="宋体"/>
        <charset val="134"/>
      </rPr>
      <t>休宁县蓝田镇儒村村里仁三组门牌</t>
    </r>
    <r>
      <rPr>
        <sz val="12"/>
        <rFont val="Times New Roman"/>
        <charset val="0"/>
      </rPr>
      <t>19</t>
    </r>
    <r>
      <rPr>
        <sz val="12"/>
        <rFont val="宋体"/>
        <charset val="134"/>
      </rPr>
      <t>号崩塌地质灾害治理工程</t>
    </r>
  </si>
  <si>
    <r>
      <rPr>
        <sz val="12"/>
        <rFont val="宋体"/>
        <charset val="134"/>
      </rPr>
      <t>修建主动防护网约</t>
    </r>
    <r>
      <rPr>
        <sz val="12"/>
        <rFont val="Times New Roman"/>
        <charset val="0"/>
      </rPr>
      <t>500</t>
    </r>
    <r>
      <rPr>
        <sz val="12"/>
        <rFont val="宋体"/>
        <charset val="134"/>
      </rPr>
      <t>平方米，锚杆约</t>
    </r>
    <r>
      <rPr>
        <sz val="12"/>
        <rFont val="Times New Roman"/>
        <charset val="0"/>
      </rPr>
      <t>500</t>
    </r>
    <r>
      <rPr>
        <sz val="12"/>
        <rFont val="宋体"/>
        <charset val="134"/>
      </rPr>
      <t>米，危岩体清理约</t>
    </r>
    <r>
      <rPr>
        <sz val="12"/>
        <rFont val="Times New Roman"/>
        <charset val="0"/>
      </rPr>
      <t>400</t>
    </r>
    <r>
      <rPr>
        <sz val="12"/>
        <rFont val="宋体"/>
        <charset val="134"/>
      </rPr>
      <t>平方米，挡墙约</t>
    </r>
    <r>
      <rPr>
        <sz val="12"/>
        <rFont val="Times New Roman"/>
        <charset val="0"/>
      </rPr>
      <t>115</t>
    </r>
    <r>
      <rPr>
        <sz val="12"/>
        <rFont val="宋体"/>
        <charset val="134"/>
      </rPr>
      <t>立方米。</t>
    </r>
  </si>
  <si>
    <t>95-7</t>
  </si>
  <si>
    <r>
      <rPr>
        <sz val="12"/>
        <rFont val="宋体"/>
        <charset val="134"/>
      </rPr>
      <t>鹤城乡梅溪村外村组门牌</t>
    </r>
    <r>
      <rPr>
        <sz val="12"/>
        <rFont val="Times New Roman"/>
        <charset val="0"/>
      </rPr>
      <t>49</t>
    </r>
    <r>
      <rPr>
        <sz val="12"/>
        <rFont val="宋体"/>
        <charset val="134"/>
      </rPr>
      <t>号滑坡地质灾害工程治理项目</t>
    </r>
  </si>
  <si>
    <r>
      <rPr>
        <sz val="12"/>
        <rFont val="宋体"/>
        <charset val="134"/>
      </rPr>
      <t>修建设桩板墙长度</t>
    </r>
    <r>
      <rPr>
        <sz val="12"/>
        <rFont val="Times New Roman"/>
        <charset val="0"/>
      </rPr>
      <t>180</t>
    </r>
    <r>
      <rPr>
        <sz val="12"/>
        <rFont val="宋体"/>
        <charset val="134"/>
      </rPr>
      <t>米，微型桩</t>
    </r>
    <r>
      <rPr>
        <sz val="12"/>
        <rFont val="Times New Roman"/>
        <charset val="0"/>
      </rPr>
      <t>100</t>
    </r>
    <r>
      <rPr>
        <sz val="12"/>
        <rFont val="宋体"/>
        <charset val="134"/>
      </rPr>
      <t>根，截排水沟长度</t>
    </r>
    <r>
      <rPr>
        <sz val="12"/>
        <rFont val="Times New Roman"/>
        <charset val="0"/>
      </rPr>
      <t>260</t>
    </r>
    <r>
      <rPr>
        <sz val="12"/>
        <rFont val="宋体"/>
        <charset val="134"/>
      </rPr>
      <t>米。</t>
    </r>
  </si>
  <si>
    <t>95-8</t>
  </si>
  <si>
    <r>
      <rPr>
        <sz val="12"/>
        <rFont val="宋体"/>
        <charset val="134"/>
      </rPr>
      <t>鹤城乡梅溪村外村组门牌</t>
    </r>
    <r>
      <rPr>
        <sz val="12"/>
        <rFont val="Times New Roman"/>
        <charset val="0"/>
      </rPr>
      <t>11</t>
    </r>
    <r>
      <rPr>
        <sz val="12"/>
        <rFont val="宋体"/>
        <charset val="134"/>
      </rPr>
      <t>号滑坡地质灾害工程治理项目</t>
    </r>
  </si>
  <si>
    <r>
      <rPr>
        <sz val="12"/>
        <rFont val="宋体"/>
        <charset val="134"/>
      </rPr>
      <t>修建桩板墙长度</t>
    </r>
    <r>
      <rPr>
        <sz val="12"/>
        <rFont val="Times New Roman"/>
        <charset val="0"/>
      </rPr>
      <t>320</t>
    </r>
    <r>
      <rPr>
        <sz val="12"/>
        <rFont val="宋体"/>
        <charset val="134"/>
      </rPr>
      <t>米，微型桩</t>
    </r>
    <r>
      <rPr>
        <sz val="12"/>
        <rFont val="Times New Roman"/>
        <charset val="0"/>
      </rPr>
      <t>180</t>
    </r>
    <r>
      <rPr>
        <sz val="12"/>
        <rFont val="宋体"/>
        <charset val="134"/>
      </rPr>
      <t>根，截排水沟长度</t>
    </r>
    <r>
      <rPr>
        <sz val="12"/>
        <rFont val="Times New Roman"/>
        <charset val="0"/>
      </rPr>
      <t>300</t>
    </r>
    <r>
      <rPr>
        <sz val="12"/>
        <rFont val="宋体"/>
        <charset val="134"/>
      </rPr>
      <t>米。</t>
    </r>
  </si>
  <si>
    <t>95-9</t>
  </si>
  <si>
    <t>休宁县齐云山镇七里顶滑坡地质灾害工程治理项目</t>
  </si>
  <si>
    <r>
      <rPr>
        <sz val="12"/>
        <rFont val="宋体"/>
        <charset val="134"/>
      </rPr>
      <t>修建</t>
    </r>
    <r>
      <rPr>
        <sz val="12"/>
        <rFont val="Times New Roman"/>
        <charset val="0"/>
      </rPr>
      <t>21</t>
    </r>
    <r>
      <rPr>
        <sz val="12"/>
        <rFont val="宋体"/>
        <charset val="134"/>
      </rPr>
      <t>根</t>
    </r>
    <r>
      <rPr>
        <sz val="12"/>
        <rFont val="Times New Roman"/>
        <charset val="0"/>
      </rPr>
      <t>14</t>
    </r>
    <r>
      <rPr>
        <sz val="12"/>
        <rFont val="宋体"/>
        <charset val="134"/>
      </rPr>
      <t>米，抗滑桩</t>
    </r>
    <r>
      <rPr>
        <sz val="12"/>
        <rFont val="Times New Roman"/>
        <charset val="0"/>
      </rPr>
      <t>21</t>
    </r>
    <r>
      <rPr>
        <sz val="12"/>
        <rFont val="宋体"/>
        <charset val="134"/>
      </rPr>
      <t>根</t>
    </r>
    <r>
      <rPr>
        <sz val="12"/>
        <rFont val="Times New Roman"/>
        <charset val="0"/>
      </rPr>
      <t>12</t>
    </r>
    <r>
      <rPr>
        <sz val="12"/>
        <rFont val="宋体"/>
        <charset val="134"/>
      </rPr>
      <t>米，抗滑桩单户排水</t>
    </r>
    <r>
      <rPr>
        <sz val="12"/>
        <rFont val="Times New Roman"/>
        <charset val="0"/>
      </rPr>
      <t>1220</t>
    </r>
    <r>
      <rPr>
        <sz val="12"/>
        <rFont val="宋体"/>
        <charset val="134"/>
      </rPr>
      <t>米，总排水沟</t>
    </r>
    <r>
      <rPr>
        <sz val="12"/>
        <rFont val="Times New Roman"/>
        <charset val="0"/>
      </rPr>
      <t>940</t>
    </r>
    <r>
      <rPr>
        <sz val="12"/>
        <rFont val="宋体"/>
        <charset val="134"/>
      </rPr>
      <t>米，主次排水渠</t>
    </r>
    <r>
      <rPr>
        <sz val="12"/>
        <rFont val="Times New Roman"/>
        <charset val="0"/>
      </rPr>
      <t>270</t>
    </r>
    <r>
      <rPr>
        <sz val="12"/>
        <rFont val="宋体"/>
        <charset val="134"/>
      </rPr>
      <t>米，加筋排水渠</t>
    </r>
    <r>
      <rPr>
        <sz val="12"/>
        <rFont val="Times New Roman"/>
        <charset val="0"/>
      </rPr>
      <t>110</t>
    </r>
    <r>
      <rPr>
        <sz val="12"/>
        <rFont val="宋体"/>
        <charset val="134"/>
      </rPr>
      <t>米。</t>
    </r>
  </si>
  <si>
    <t>95-10</t>
  </si>
  <si>
    <r>
      <rPr>
        <sz val="12"/>
        <rFont val="宋体"/>
        <charset val="134"/>
      </rPr>
      <t>东临溪镇巧坑村下马迹组</t>
    </r>
    <r>
      <rPr>
        <sz val="12"/>
        <rFont val="Times New Roman"/>
        <charset val="0"/>
      </rPr>
      <t>1</t>
    </r>
    <r>
      <rPr>
        <sz val="12"/>
        <rFont val="宋体"/>
        <charset val="134"/>
      </rPr>
      <t>号滑坡地质灾害工程治理</t>
    </r>
  </si>
  <si>
    <r>
      <rPr>
        <sz val="12"/>
        <rFont val="宋体"/>
        <charset val="134"/>
      </rPr>
      <t>修建桩板墙长度</t>
    </r>
    <r>
      <rPr>
        <sz val="12"/>
        <rFont val="Times New Roman"/>
        <charset val="0"/>
      </rPr>
      <t>272</t>
    </r>
    <r>
      <rPr>
        <sz val="12"/>
        <rFont val="宋体"/>
        <charset val="134"/>
      </rPr>
      <t>米，微型桩</t>
    </r>
    <r>
      <rPr>
        <sz val="12"/>
        <rFont val="Times New Roman"/>
        <charset val="0"/>
      </rPr>
      <t>182</t>
    </r>
    <r>
      <rPr>
        <sz val="12"/>
        <rFont val="宋体"/>
        <charset val="134"/>
      </rPr>
      <t>根，锚杆</t>
    </r>
    <r>
      <rPr>
        <sz val="12"/>
        <rFont val="Times New Roman"/>
        <charset val="0"/>
      </rPr>
      <t>240</t>
    </r>
    <r>
      <rPr>
        <sz val="12"/>
        <rFont val="宋体"/>
        <charset val="134"/>
      </rPr>
      <t>根，框架梁</t>
    </r>
    <r>
      <rPr>
        <sz val="12"/>
        <rFont val="Times New Roman"/>
        <charset val="0"/>
      </rPr>
      <t>820</t>
    </r>
    <r>
      <rPr>
        <sz val="12"/>
        <rFont val="宋体"/>
        <charset val="134"/>
      </rPr>
      <t>平方米，截排水沟长度</t>
    </r>
    <r>
      <rPr>
        <sz val="12"/>
        <rFont val="Times New Roman"/>
        <charset val="0"/>
      </rPr>
      <t>500</t>
    </r>
    <r>
      <rPr>
        <sz val="12"/>
        <rFont val="宋体"/>
        <charset val="134"/>
      </rPr>
      <t>米。</t>
    </r>
  </si>
  <si>
    <t>95-11</t>
  </si>
  <si>
    <t>蓝田镇南塘村山下组滑坡地质灾害工程治理</t>
  </si>
  <si>
    <r>
      <rPr>
        <sz val="12"/>
        <rFont val="宋体"/>
        <charset val="134"/>
      </rPr>
      <t>修建挡土板</t>
    </r>
    <r>
      <rPr>
        <sz val="12"/>
        <rFont val="Times New Roman"/>
        <charset val="0"/>
      </rPr>
      <t>162</t>
    </r>
    <r>
      <rPr>
        <sz val="12"/>
        <rFont val="宋体"/>
        <charset val="134"/>
      </rPr>
      <t>米、抗滑桩</t>
    </r>
    <r>
      <rPr>
        <sz val="12"/>
        <rFont val="Times New Roman"/>
        <charset val="0"/>
      </rPr>
      <t>54</t>
    </r>
    <r>
      <rPr>
        <sz val="12"/>
        <rFont val="宋体"/>
        <charset val="134"/>
      </rPr>
      <t>根、主动防护网</t>
    </r>
    <r>
      <rPr>
        <sz val="12"/>
        <rFont val="Times New Roman"/>
        <charset val="0"/>
      </rPr>
      <t>500</t>
    </r>
    <r>
      <rPr>
        <sz val="12"/>
        <rFont val="宋体"/>
        <charset val="134"/>
      </rPr>
      <t>平方米，截排水沟</t>
    </r>
    <r>
      <rPr>
        <sz val="12"/>
        <rFont val="Times New Roman"/>
        <charset val="0"/>
      </rPr>
      <t>534</t>
    </r>
    <r>
      <rPr>
        <sz val="12"/>
        <rFont val="宋体"/>
        <charset val="134"/>
      </rPr>
      <t>米。</t>
    </r>
  </si>
  <si>
    <t>下达中央补助资金637.62万元，已完成招标，正在公示中标单位</t>
  </si>
  <si>
    <t>95-12</t>
  </si>
  <si>
    <t>渭桥乡茶下路边坡崩塌地质灾害工程治理</t>
  </si>
  <si>
    <r>
      <rPr>
        <sz val="12"/>
        <rFont val="宋体"/>
        <charset val="134"/>
      </rPr>
      <t>修建主动防护网约</t>
    </r>
    <r>
      <rPr>
        <sz val="12"/>
        <rFont val="Times New Roman"/>
        <charset val="0"/>
      </rPr>
      <t>11000</t>
    </r>
    <r>
      <rPr>
        <sz val="12"/>
        <rFont val="宋体"/>
        <charset val="134"/>
      </rPr>
      <t>平方米，锚杆约</t>
    </r>
    <r>
      <rPr>
        <sz val="12"/>
        <rFont val="Times New Roman"/>
        <charset val="0"/>
      </rPr>
      <t>17000</t>
    </r>
    <r>
      <rPr>
        <sz val="12"/>
        <rFont val="宋体"/>
        <charset val="134"/>
      </rPr>
      <t>米</t>
    </r>
    <r>
      <rPr>
        <sz val="12"/>
        <rFont val="Times New Roman"/>
        <charset val="0"/>
      </rPr>
      <t>,</t>
    </r>
    <r>
      <rPr>
        <sz val="12"/>
        <rFont val="宋体"/>
        <charset val="134"/>
      </rPr>
      <t>危岩体清理约</t>
    </r>
    <r>
      <rPr>
        <sz val="12"/>
        <rFont val="Times New Roman"/>
        <charset val="0"/>
      </rPr>
      <t>1500</t>
    </r>
    <r>
      <rPr>
        <sz val="12"/>
        <rFont val="宋体"/>
        <charset val="134"/>
      </rPr>
      <t>米，支撑挡墙约</t>
    </r>
    <r>
      <rPr>
        <sz val="12"/>
        <rFont val="Times New Roman"/>
        <charset val="0"/>
      </rPr>
      <t>240</t>
    </r>
    <r>
      <rPr>
        <sz val="12"/>
        <rFont val="宋体"/>
        <charset val="134"/>
      </rPr>
      <t>立方米。</t>
    </r>
  </si>
  <si>
    <t>县数据资源管理局</t>
  </si>
  <si>
    <t>休宁县城市更新新型基础设施补短板工程（原数字休宁建设
项目）</t>
  </si>
  <si>
    <t>1.县级平台建设，包括：政务服务中心改造提升、“数字休宁”大数据管理平台服务、智慧中枢系统、数字孪生平台、业务中台、智慧应用（地理信息服务、县域城市大脑应用、数字乡村管理平台、生态环保管理平台、数字园区一体化平台、疫情防控管理平台、文化旅游管理平台、“数字休宁”小程序等）、智慧工程应用（包括智慧交通、智慧停车、智慧管网等综合性工程应用）。2、部门及乡镇业务配套系统建设，相关业务系统在县级层面统一设计开发，由县级整体统一建设，在具体实施阶段满足各部门、乡镇的事件办理差异化需求。即全县一个数据中心，部门、乡镇作为县级节点，不再单独建设平台。所有汇聚数据在数字休宁集中，在平台内部共享。</t>
  </si>
  <si>
    <t>萝宁广场</t>
  </si>
  <si>
    <t>黄山方圆萝宁文化发展有限公司</t>
  </si>
  <si>
    <r>
      <rPr>
        <sz val="12"/>
        <rFont val="宋体"/>
        <charset val="134"/>
      </rPr>
      <t>项目用地面积</t>
    </r>
    <r>
      <rPr>
        <sz val="12"/>
        <rFont val="Times New Roman"/>
        <charset val="134"/>
      </rPr>
      <t>28826.45</t>
    </r>
    <r>
      <rPr>
        <sz val="12"/>
        <rFont val="宋体"/>
        <charset val="134"/>
      </rPr>
      <t>平万米，总建筑面积</t>
    </r>
    <r>
      <rPr>
        <sz val="12"/>
        <rFont val="Times New Roman"/>
        <charset val="134"/>
      </rPr>
      <t>89408.42</t>
    </r>
    <r>
      <rPr>
        <sz val="12"/>
        <rFont val="宋体"/>
        <charset val="134"/>
      </rPr>
      <t>平万米，共计建设</t>
    </r>
    <r>
      <rPr>
        <sz val="12"/>
        <rFont val="Times New Roman"/>
        <charset val="134"/>
      </rPr>
      <t>16</t>
    </r>
    <r>
      <rPr>
        <sz val="12"/>
        <rFont val="宋体"/>
        <charset val="134"/>
      </rPr>
      <t>个高层住宅、</t>
    </r>
    <r>
      <rPr>
        <sz val="12"/>
        <rFont val="Times New Roman"/>
        <charset val="134"/>
      </rPr>
      <t>1</t>
    </r>
    <r>
      <rPr>
        <sz val="12"/>
        <rFont val="宋体"/>
        <charset val="134"/>
      </rPr>
      <t>个多层住宅，商业建筑面积</t>
    </r>
    <r>
      <rPr>
        <sz val="12"/>
        <rFont val="Times New Roman"/>
        <charset val="134"/>
      </rPr>
      <t>17129</t>
    </r>
    <r>
      <rPr>
        <sz val="12"/>
        <rFont val="宋体"/>
        <charset val="134"/>
      </rPr>
      <t>平方米，公建及公用配套建筑面积</t>
    </r>
    <r>
      <rPr>
        <sz val="12"/>
        <rFont val="Times New Roman"/>
        <charset val="134"/>
      </rPr>
      <t>898</t>
    </r>
    <r>
      <rPr>
        <sz val="12"/>
        <rFont val="宋体"/>
        <charset val="134"/>
      </rPr>
      <t>平方米。</t>
    </r>
  </si>
  <si>
    <t>完成5#、6#、15#楼三栋建筑主体封顶（26层），建筑面积72000平方米</t>
  </si>
  <si>
    <t>南区10#、11#、12#、13#楼主体全部竣工</t>
  </si>
  <si>
    <t>要素保障已完成</t>
  </si>
  <si>
    <r>
      <rPr>
        <sz val="12"/>
        <rFont val="Times New Roman"/>
        <charset val="0"/>
      </rPr>
      <t>2022</t>
    </r>
    <r>
      <rPr>
        <sz val="12"/>
        <rFont val="宋体"/>
        <charset val="134"/>
      </rPr>
      <t>年</t>
    </r>
    <r>
      <rPr>
        <sz val="12"/>
        <rFont val="Times New Roman"/>
        <charset val="0"/>
      </rPr>
      <t>3</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</si>
  <si>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滨江新城</t>
  </si>
  <si>
    <t>休宁润泉置业有限公司</t>
  </si>
  <si>
    <r>
      <rPr>
        <sz val="12"/>
        <rFont val="宋体"/>
        <charset val="134"/>
      </rPr>
      <t>项目占地</t>
    </r>
    <r>
      <rPr>
        <sz val="12"/>
        <rFont val="Times New Roman"/>
        <charset val="0"/>
      </rPr>
      <t>34.4</t>
    </r>
    <r>
      <rPr>
        <sz val="12"/>
        <rFont val="宋体"/>
        <charset val="134"/>
      </rPr>
      <t>亩，建筑面积</t>
    </r>
    <r>
      <rPr>
        <sz val="12"/>
        <rFont val="Times New Roman"/>
        <charset val="0"/>
      </rPr>
      <t>6.72</t>
    </r>
    <r>
      <rPr>
        <sz val="12"/>
        <rFont val="宋体"/>
        <charset val="134"/>
      </rPr>
      <t>万平方米，建设</t>
    </r>
    <r>
      <rPr>
        <sz val="12"/>
        <rFont val="Times New Roman"/>
        <charset val="0"/>
      </rPr>
      <t>8</t>
    </r>
    <r>
      <rPr>
        <sz val="12"/>
        <rFont val="宋体"/>
        <charset val="134"/>
      </rPr>
      <t>栋住宅楼，配套建设地下车位</t>
    </r>
    <r>
      <rPr>
        <sz val="12"/>
        <rFont val="Times New Roman"/>
        <charset val="0"/>
      </rPr>
      <t>426</t>
    </r>
    <r>
      <rPr>
        <sz val="12"/>
        <rFont val="宋体"/>
        <charset val="134"/>
      </rPr>
      <t>个。</t>
    </r>
  </si>
  <si>
    <t>附属工程完善，绿化工程、电梯安装完成</t>
  </si>
  <si>
    <t>桩基工程全部完成，区块底板施工完成；1-8#主体结构已全部封顶，1-8#砌体全部完成。1-8#外墙保温已全部完成。1、5、7#号楼外墙油漆已全部完成，2、3、8号楼外墙油漆完成95%，4号楼外墙油漆完成90%，道路绿化完成65%，公共部位装饰装修完成50%</t>
  </si>
  <si>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</si>
  <si>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春江花月</t>
  </si>
  <si>
    <t>黄山率阳置业有限公司</t>
  </si>
  <si>
    <r>
      <rPr>
        <sz val="12"/>
        <rFont val="宋体"/>
        <charset val="134"/>
      </rPr>
      <t>选址海阳镇二水厂地块，占</t>
    </r>
    <r>
      <rPr>
        <sz val="12"/>
        <rFont val="Times New Roman"/>
        <charset val="0"/>
      </rPr>
      <t>42.9</t>
    </r>
    <r>
      <rPr>
        <sz val="12"/>
        <rFont val="宋体"/>
        <charset val="134"/>
      </rPr>
      <t>亩，总建筑面积</t>
    </r>
    <r>
      <rPr>
        <sz val="12"/>
        <rFont val="Times New Roman"/>
        <charset val="0"/>
      </rPr>
      <t>5.8</t>
    </r>
    <r>
      <rPr>
        <sz val="12"/>
        <rFont val="宋体"/>
        <charset val="134"/>
      </rPr>
      <t>万平方米，主要建设接待中心、特色古民居建筑群等，配套建设给排水、绿化等附属设施。</t>
    </r>
  </si>
  <si>
    <t>完成5000平方米古建筑重建；完成水电燃气安装，完成绿化、亮化、智能化及电梯等设备安装</t>
  </si>
  <si>
    <t>G1号水电安装完成90%，外墙涂料完成95%，内墙腻子毛坯完成95%，铝合金门窗安装完成90%，土建完成95%，电梯安装完成80%；G2#水电安装完成95%，室内顶棚涂料施工完成80%，外墙真石漆施工完成90%；土建完成90%，电梯安装完成80%；G3#楼水电安装完成95%，外墙涂料完成90%，内墙腻子毛坯完成90%，土建完成95%；G5号楼负一层排水管完成，地库北侧顶板防水完成；
G6号屋面负一层排水管完成，主楼管道井里强弱电桥架完成；G7号楼砌筑和二次结构完成到机房层，水电墙体开槽预埋至15层；商铺砌筑完成，墙体电路强弱电箱预埋完成；
配电房二层柱屋面一次结构混凝土完成，一层二层墙体砌筑完成二次结构完成，内外粉刷完成50%，屋面瓦盖好95%，墙体电路预埋管全部完成；地下室强电桥架完成70%，商铺排水管全部完成，G7负一层负二层砌筑和二次结构完成，负二层粉刷完成</t>
  </si>
  <si>
    <r>
      <rPr>
        <sz val="12"/>
        <rFont val="Times New Roman"/>
        <charset val="0"/>
      </rPr>
      <t>2022</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</si>
  <si>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南山东篱</t>
  </si>
  <si>
    <t>黄山市百通文化旅游发展有限公司</t>
  </si>
  <si>
    <r>
      <rPr>
        <sz val="12"/>
        <rFont val="宋体"/>
        <charset val="134"/>
      </rPr>
      <t>占地</t>
    </r>
    <r>
      <rPr>
        <sz val="12"/>
        <rFont val="Times New Roman"/>
        <charset val="134"/>
      </rPr>
      <t>94</t>
    </r>
    <r>
      <rPr>
        <sz val="12"/>
        <rFont val="宋体"/>
        <charset val="134"/>
      </rPr>
      <t>亩，总建筑面积</t>
    </r>
    <r>
      <rPr>
        <sz val="12"/>
        <rFont val="Times New Roman"/>
        <charset val="134"/>
      </rPr>
      <t>3.6</t>
    </r>
    <r>
      <rPr>
        <sz val="12"/>
        <rFont val="宋体"/>
        <charset val="134"/>
      </rPr>
      <t>万平方米，新建旅游酒店、文化艺术创作、培训基地、美术馆等，配套建设绿化、亮化等基础设施。</t>
    </r>
  </si>
  <si>
    <t>酒店、培训基地主体完工</t>
  </si>
  <si>
    <t>地勘已完成，规划建筑设计方案已于4月8日批复，S1地块建筑红线北侧29亩土地已完成流转，施工场地围墙已建好，场地内房屋已拆除。目前正在进行施工图设计，预计项目一期（S1、S3地块）施工图于7月初完成图审，9月开始动工建设</t>
  </si>
  <si>
    <r>
      <rPr>
        <sz val="12"/>
        <rFont val="宋体"/>
        <charset val="0"/>
      </rPr>
      <t>红线外</t>
    </r>
    <r>
      <rPr>
        <sz val="12"/>
        <rFont val="Times New Roman"/>
        <charset val="0"/>
      </rPr>
      <t>20</t>
    </r>
    <r>
      <rPr>
        <sz val="12"/>
        <rFont val="宋体"/>
        <charset val="0"/>
      </rPr>
      <t>亩土地待流转</t>
    </r>
  </si>
  <si>
    <r>
      <rPr>
        <sz val="12"/>
        <rFont val="Times New Roman"/>
        <charset val="0"/>
      </rPr>
      <t>2023</t>
    </r>
    <r>
      <rPr>
        <sz val="12"/>
        <rFont val="宋体"/>
        <charset val="134"/>
      </rPr>
      <t>年</t>
    </r>
    <r>
      <rPr>
        <sz val="12"/>
        <rFont val="Times New Roman"/>
        <charset val="0"/>
      </rPr>
      <t>2</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</si>
  <si>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休宁县维也纳酒店</t>
  </si>
  <si>
    <t>黄山市荣鑫酒店管理
有限公司</t>
  </si>
  <si>
    <r>
      <rPr>
        <sz val="12"/>
        <rFont val="宋体"/>
        <charset val="134"/>
      </rPr>
      <t>项目租赁原新宇酒店</t>
    </r>
    <r>
      <rPr>
        <sz val="12"/>
        <rFont val="Times New Roman"/>
        <charset val="0"/>
      </rPr>
      <t>(</t>
    </r>
    <r>
      <rPr>
        <sz val="12"/>
        <rFont val="宋体"/>
        <charset val="134"/>
      </rPr>
      <t>休宁工商城</t>
    </r>
    <r>
      <rPr>
        <sz val="12"/>
        <rFont val="Times New Roman"/>
        <charset val="0"/>
      </rPr>
      <t>A</t>
    </r>
    <r>
      <rPr>
        <sz val="12"/>
        <rFont val="宋体"/>
        <charset val="134"/>
      </rPr>
      <t>幢</t>
    </r>
    <r>
      <rPr>
        <sz val="12"/>
        <rFont val="Times New Roman"/>
        <charset val="0"/>
      </rPr>
      <t>),建筑总层数6层，总面积约14000平方米，其中酒店建筑面积约9300平方米。主要建设内容是客房、大中小型会议室、自助餐饮、休闲康养等装修装饰和设备设施投入。</t>
    </r>
  </si>
  <si>
    <t>水电硬装铺设未完成，目前项目停工中</t>
  </si>
  <si>
    <t>因施工许可证未办理，目前停工中</t>
  </si>
  <si>
    <t>海阳镇乡村振兴
产业园项目</t>
  </si>
  <si>
    <t>经开区</t>
  </si>
  <si>
    <r>
      <rPr>
        <sz val="12"/>
        <rFont val="宋体"/>
        <charset val="134"/>
      </rPr>
      <t>选址县经开区，占地约</t>
    </r>
    <r>
      <rPr>
        <sz val="12"/>
        <rFont val="Times New Roman"/>
        <charset val="0"/>
      </rPr>
      <t>5</t>
    </r>
    <r>
      <rPr>
        <sz val="12"/>
        <rFont val="宋体"/>
        <charset val="134"/>
      </rPr>
      <t>亩，共四层，建筑面积约</t>
    </r>
    <r>
      <rPr>
        <sz val="12"/>
        <rFont val="Times New Roman"/>
        <charset val="0"/>
      </rPr>
      <t>1.2</t>
    </r>
    <r>
      <rPr>
        <sz val="12"/>
        <rFont val="宋体"/>
        <charset val="134"/>
      </rPr>
      <t>万平方米。</t>
    </r>
  </si>
  <si>
    <t>海阳镇文旅融合发展项目</t>
  </si>
  <si>
    <r>
      <rPr>
        <sz val="12"/>
        <rFont val="宋体"/>
        <charset val="0"/>
      </rPr>
      <t>1、流转土地</t>
    </r>
    <r>
      <rPr>
        <sz val="12"/>
        <rFont val="Times New Roman"/>
        <charset val="0"/>
      </rPr>
      <t>100</t>
    </r>
    <r>
      <rPr>
        <sz val="12"/>
        <rFont val="宋体"/>
        <charset val="0"/>
      </rPr>
      <t>亩，以盐铺村作为全县首个研学实训基地为依托，以菊花产业为基础，以农播讲堂为媒介，打造研学游一体的黄山模板。</t>
    </r>
    <r>
      <rPr>
        <sz val="12"/>
        <rFont val="Times New Roman"/>
        <charset val="0"/>
      </rPr>
      <t xml:space="preserve">
2</t>
    </r>
    <r>
      <rPr>
        <sz val="12"/>
        <rFont val="宋体"/>
        <charset val="0"/>
      </rPr>
      <t>、状元文化、金佛山景点、瑯斯庄园、夹源春雨等海阳八景景点串联成线。</t>
    </r>
    <r>
      <rPr>
        <sz val="12"/>
        <rFont val="Times New Roman"/>
        <charset val="0"/>
      </rPr>
      <t xml:space="preserve">
3</t>
    </r>
    <r>
      <rPr>
        <sz val="12"/>
        <rFont val="宋体"/>
        <charset val="0"/>
      </rPr>
      <t>、将盐铺、瑯斯融合，建造观光步道，将骑行游、踏春游、探密游、亲子游结合，旅游优势互补，形成夹溪河的一河两岸。</t>
    </r>
    <r>
      <rPr>
        <sz val="12"/>
        <rFont val="Times New Roman"/>
        <charset val="0"/>
      </rPr>
      <t xml:space="preserve">
4</t>
    </r>
    <r>
      <rPr>
        <sz val="12"/>
        <rFont val="宋体"/>
        <charset val="0"/>
      </rPr>
      <t>、承接三馆一中心，休宁动物园、凤湖烟柳游玩外溢人流，引入盐铺、瑯斯。</t>
    </r>
  </si>
  <si>
    <t>德青源污水改造工程</t>
  </si>
  <si>
    <t>德青源公司</t>
  </si>
  <si>
    <t>新建污水管道，采买安装污水处理设备等。</t>
  </si>
  <si>
    <t>新建污水管道，采买安装污水处理设备等</t>
  </si>
  <si>
    <r>
      <rPr>
        <sz val="12"/>
        <color indexed="8"/>
        <rFont val="宋体"/>
        <charset val="134"/>
      </rPr>
      <t>齐峰营地项目</t>
    </r>
    <r>
      <rPr>
        <sz val="12"/>
        <color theme="1"/>
        <rFont val="Times New Roman"/>
        <charset val="0"/>
      </rPr>
      <t xml:space="preserve">
(</t>
    </r>
    <r>
      <rPr>
        <sz val="12"/>
        <color indexed="8"/>
        <rFont val="宋体"/>
        <charset val="134"/>
      </rPr>
      <t>二期</t>
    </r>
    <r>
      <rPr>
        <sz val="12"/>
        <color theme="1"/>
        <rFont val="Times New Roman"/>
        <charset val="0"/>
      </rPr>
      <t>)</t>
    </r>
  </si>
  <si>
    <r>
      <rPr>
        <sz val="12"/>
        <color rgb="FF000000"/>
        <rFont val="宋体"/>
        <charset val="0"/>
      </rPr>
      <t>黄山市齐峰营地有限</t>
    </r>
    <r>
      <rPr>
        <sz val="12"/>
        <color rgb="FF000000"/>
        <rFont val="Times New Roman"/>
        <charset val="0"/>
      </rPr>
      <t xml:space="preserve">
</t>
    </r>
    <r>
      <rPr>
        <sz val="12"/>
        <color rgb="FF000000"/>
        <rFont val="宋体"/>
        <charset val="0"/>
      </rPr>
      <t>公司</t>
    </r>
  </si>
  <si>
    <r>
      <rPr>
        <sz val="12"/>
        <color indexed="8"/>
        <rFont val="宋体"/>
        <charset val="134"/>
      </rPr>
      <t>齐云山镇人民政府</t>
    </r>
  </si>
  <si>
    <r>
      <rPr>
        <sz val="12"/>
        <color indexed="8"/>
        <rFont val="宋体"/>
        <charset val="134"/>
      </rPr>
      <t>齐云山镇</t>
    </r>
  </si>
  <si>
    <r>
      <rPr>
        <sz val="12"/>
        <color indexed="8"/>
        <rFont val="宋体"/>
        <charset val="134"/>
      </rPr>
      <t>改造精品民宿</t>
    </r>
    <r>
      <rPr>
        <sz val="12"/>
        <color theme="1"/>
        <rFont val="Times New Roman"/>
        <charset val="0"/>
      </rPr>
      <t>6</t>
    </r>
    <r>
      <rPr>
        <sz val="12"/>
        <color indexed="8"/>
        <rFont val="宋体"/>
        <charset val="134"/>
      </rPr>
      <t>间，新建</t>
    </r>
    <r>
      <rPr>
        <sz val="12"/>
        <color theme="1"/>
        <rFont val="Times New Roman"/>
        <charset val="0"/>
      </rPr>
      <t>700</t>
    </r>
    <r>
      <rPr>
        <sz val="12"/>
        <color indexed="8"/>
        <rFont val="宋体"/>
        <charset val="134"/>
      </rPr>
      <t>平方米游客接待中心、建设营地</t>
    </r>
    <r>
      <rPr>
        <sz val="12"/>
        <color theme="1"/>
        <rFont val="Times New Roman"/>
        <charset val="0"/>
      </rPr>
      <t>30</t>
    </r>
    <r>
      <rPr>
        <sz val="12"/>
        <color indexed="8"/>
        <rFont val="宋体"/>
        <charset val="134"/>
      </rPr>
      <t>亩，建设房车营地</t>
    </r>
    <r>
      <rPr>
        <sz val="12"/>
        <color theme="1"/>
        <rFont val="Times New Roman"/>
        <charset val="0"/>
      </rPr>
      <t>5</t>
    </r>
    <r>
      <rPr>
        <sz val="12"/>
        <color indexed="8"/>
        <rFont val="宋体"/>
        <charset val="134"/>
      </rPr>
      <t>亩，配套给排水、电力、道路等设施。</t>
    </r>
  </si>
  <si>
    <r>
      <rPr>
        <sz val="12"/>
        <color indexed="8"/>
        <rFont val="宋体"/>
        <charset val="134"/>
      </rPr>
      <t>社会投资</t>
    </r>
  </si>
  <si>
    <r>
      <rPr>
        <sz val="12"/>
        <color rgb="FF000000"/>
        <rFont val="宋体"/>
        <charset val="134"/>
      </rPr>
      <t>完成精品民宿改造</t>
    </r>
    <r>
      <rPr>
        <sz val="12"/>
        <color indexed="8"/>
        <rFont val="宋体"/>
        <charset val="0"/>
      </rPr>
      <t>6</t>
    </r>
    <r>
      <rPr>
        <sz val="12"/>
        <color rgb="FF000000"/>
        <rFont val="宋体"/>
        <charset val="134"/>
      </rPr>
      <t>间，新建</t>
    </r>
    <r>
      <rPr>
        <sz val="12"/>
        <color indexed="8"/>
        <rFont val="宋体"/>
        <charset val="0"/>
      </rPr>
      <t>700</t>
    </r>
    <r>
      <rPr>
        <sz val="12"/>
        <color rgb="FF000000"/>
        <rFont val="宋体"/>
        <charset val="134"/>
      </rPr>
      <t>平方米游客接待中心及建设营地</t>
    </r>
    <r>
      <rPr>
        <sz val="12"/>
        <color indexed="8"/>
        <rFont val="宋体"/>
        <charset val="0"/>
      </rPr>
      <t>30</t>
    </r>
    <r>
      <rPr>
        <sz val="12"/>
        <color rgb="FF000000"/>
        <rFont val="宋体"/>
        <charset val="134"/>
      </rPr>
      <t>亩</t>
    </r>
  </si>
  <si>
    <t>已完成征收35亩</t>
  </si>
  <si>
    <t>正进行闲置农房拆除，房车营地正在进行地面平整</t>
  </si>
  <si>
    <r>
      <rPr>
        <sz val="12"/>
        <color theme="1"/>
        <rFont val="Times New Roman"/>
        <charset val="0"/>
      </rPr>
      <t>5</t>
    </r>
    <r>
      <rPr>
        <sz val="12"/>
        <color indexed="8"/>
        <rFont val="宋体"/>
        <charset val="134"/>
      </rPr>
      <t>月</t>
    </r>
  </si>
  <si>
    <r>
      <rPr>
        <sz val="12"/>
        <rFont val="宋体"/>
        <charset val="0"/>
      </rPr>
      <t>（</t>
    </r>
    <r>
      <rPr>
        <sz val="12"/>
        <rFont val="Times New Roman"/>
        <charset val="0"/>
      </rPr>
      <t>1</t>
    </r>
    <r>
      <rPr>
        <sz val="12"/>
        <rFont val="宋体"/>
        <charset val="0"/>
      </rPr>
      <t>）规划方面尚未完成齐云山镇典口村村庄规划，地块上位规划尚未确定；
（</t>
    </r>
    <r>
      <rPr>
        <sz val="12"/>
        <rFont val="Times New Roman"/>
        <charset val="0"/>
      </rPr>
      <t>2</t>
    </r>
    <r>
      <rPr>
        <sz val="12"/>
        <rFont val="宋体"/>
        <charset val="0"/>
      </rPr>
      <t>）30亩建设营地的土地性质尚未解决；</t>
    </r>
    <r>
      <rPr>
        <sz val="12"/>
        <rFont val="Times New Roman"/>
        <charset val="0"/>
      </rPr>
      <t xml:space="preserve">
</t>
    </r>
    <r>
      <rPr>
        <sz val="12"/>
        <rFont val="宋体"/>
        <charset val="0"/>
      </rPr>
      <t>（</t>
    </r>
    <r>
      <rPr>
        <sz val="12"/>
        <rFont val="Times New Roman"/>
        <charset val="0"/>
      </rPr>
      <t>3</t>
    </r>
    <r>
      <rPr>
        <sz val="12"/>
        <rFont val="宋体"/>
        <charset val="0"/>
      </rPr>
      <t>）租赁的</t>
    </r>
    <r>
      <rPr>
        <sz val="12"/>
        <rFont val="Times New Roman"/>
        <charset val="0"/>
      </rPr>
      <t>6</t>
    </r>
    <r>
      <rPr>
        <sz val="12"/>
        <rFont val="宋体"/>
        <charset val="0"/>
      </rPr>
      <t>间民房尚未开始设计改建，等待集体土地入市政策后才启动相应工作。</t>
    </r>
  </si>
  <si>
    <r>
      <rPr>
        <sz val="12"/>
        <color theme="1"/>
        <rFont val="Times New Roman"/>
        <charset val="0"/>
      </rPr>
      <t>2024</t>
    </r>
    <r>
      <rPr>
        <sz val="12"/>
        <color rgb="FF000000"/>
        <rFont val="宋体"/>
        <charset val="134"/>
      </rPr>
      <t>年</t>
    </r>
    <r>
      <rPr>
        <sz val="12"/>
        <color theme="1"/>
        <rFont val="Times New Roman"/>
        <charset val="0"/>
      </rPr>
      <t>5</t>
    </r>
    <r>
      <rPr>
        <sz val="12"/>
        <color rgb="FF000000"/>
        <rFont val="宋体"/>
        <charset val="134"/>
      </rPr>
      <t>月</t>
    </r>
    <r>
      <rPr>
        <sz val="12"/>
        <color theme="1"/>
        <rFont val="Times New Roman"/>
        <charset val="0"/>
      </rPr>
      <t>-2025</t>
    </r>
    <r>
      <rPr>
        <sz val="12"/>
        <color rgb="FF000000"/>
        <rFont val="宋体"/>
        <charset val="134"/>
      </rPr>
      <t>年</t>
    </r>
    <r>
      <rPr>
        <sz val="12"/>
        <color theme="1"/>
        <rFont val="Times New Roman"/>
        <charset val="0"/>
      </rPr>
      <t>10</t>
    </r>
    <r>
      <rPr>
        <sz val="12"/>
        <color rgb="FF000000"/>
        <rFont val="宋体"/>
        <charset val="134"/>
      </rPr>
      <t>月</t>
    </r>
  </si>
  <si>
    <t>休宁县齐云山镇航天数据中心项目</t>
  </si>
  <si>
    <t>北京遥测技术研究所</t>
  </si>
  <si>
    <r>
      <rPr>
        <sz val="12"/>
        <rFont val="宋体"/>
        <charset val="134"/>
      </rPr>
      <t>占地约</t>
    </r>
    <r>
      <rPr>
        <sz val="12"/>
        <rFont val="Times New Roman"/>
        <charset val="0"/>
      </rPr>
      <t>50</t>
    </r>
    <r>
      <rPr>
        <sz val="12"/>
        <rFont val="宋体"/>
        <charset val="134"/>
      </rPr>
      <t>亩，总建筑面积</t>
    </r>
    <r>
      <rPr>
        <sz val="12"/>
        <rFont val="Times New Roman"/>
        <charset val="0"/>
      </rPr>
      <t>2.57</t>
    </r>
    <r>
      <rPr>
        <sz val="12"/>
        <rFont val="宋体"/>
        <charset val="134"/>
      </rPr>
      <t>万平方米，新建综合楼、实验场坪、数据中心楼、遥感通信测试与标定实验室、仿真评估实验室等、卫星接收塔</t>
    </r>
    <r>
      <rPr>
        <sz val="12"/>
        <rFont val="Times New Roman"/>
        <charset val="0"/>
      </rPr>
      <t>3</t>
    </r>
    <r>
      <rPr>
        <sz val="12"/>
        <rFont val="宋体"/>
        <charset val="134"/>
      </rPr>
      <t>个和临江平台等。</t>
    </r>
  </si>
  <si>
    <r>
      <rPr>
        <sz val="12"/>
        <rFont val="宋体"/>
        <charset val="134"/>
      </rPr>
      <t>完成</t>
    </r>
    <r>
      <rPr>
        <sz val="12"/>
        <rFont val="宋体"/>
        <charset val="0"/>
      </rPr>
      <t>1.7</t>
    </r>
    <r>
      <rPr>
        <sz val="12"/>
        <rFont val="宋体"/>
        <charset val="134"/>
      </rPr>
      <t>万平方米综合楼建设，完成实验场坪及附属设施建设</t>
    </r>
  </si>
  <si>
    <r>
      <rPr>
        <sz val="12"/>
        <rFont val="宋体"/>
        <charset val="0"/>
      </rPr>
      <t>已完成征收</t>
    </r>
    <r>
      <rPr>
        <sz val="12"/>
        <rFont val="Times New Roman"/>
        <charset val="0"/>
      </rPr>
      <t>41.63</t>
    </r>
    <r>
      <rPr>
        <sz val="12"/>
        <rFont val="宋体"/>
        <charset val="0"/>
      </rPr>
      <t>亩</t>
    </r>
  </si>
  <si>
    <t>休宁县齐云山镇航天实验中心项目</t>
  </si>
  <si>
    <t>三号楼主体结构地下基础修建已完成，正在进行主体结构建设,目前进度55%</t>
  </si>
  <si>
    <t>已完成征收41.63亩</t>
  </si>
  <si>
    <r>
      <rPr>
        <sz val="12"/>
        <rFont val="Times New Roman"/>
        <charset val="0"/>
      </rPr>
      <t>2023</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</si>
  <si>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横江（齐云山段）生态治理及景观提升</t>
  </si>
  <si>
    <t>1、横江（南坑-岩前段）景观提升及亮化项目：打造横江刘碣坝至南坑碣坝5.3千米旅游环线，包括：亲水栈道及平台打造、旅游步道改造提升、景观节点打造；夜游亮化二期主要建设旅游环线功能性亮化，节点景观亮化打造，灯光秀表演、水幕投影及游船。
2、横江（齐云山段）生态治理工程：对横江（齐云山段）进行沿线生态护岸整理、水环境治理、沿河村庄治理、景观节点打造等。</t>
  </si>
  <si>
    <t>完成横江（南坑-岩前段）景观提升及亮化项目亲水栈道及平台打造、旅游步道改造提升、景观节点打造</t>
  </si>
  <si>
    <r>
      <rPr>
        <sz val="12"/>
        <color theme="1"/>
        <rFont val="Times New Roman"/>
        <charset val="0"/>
      </rPr>
      <t>2024</t>
    </r>
    <r>
      <rPr>
        <sz val="12"/>
        <color indexed="8"/>
        <rFont val="宋体"/>
        <charset val="134"/>
      </rPr>
      <t>年</t>
    </r>
    <r>
      <rPr>
        <sz val="12"/>
        <color theme="1"/>
        <rFont val="Times New Roman"/>
        <charset val="0"/>
      </rPr>
      <t>10</t>
    </r>
    <r>
      <rPr>
        <sz val="12"/>
        <color indexed="8"/>
        <rFont val="宋体"/>
        <charset val="134"/>
      </rPr>
      <t>月</t>
    </r>
    <r>
      <rPr>
        <sz val="12"/>
        <color theme="1"/>
        <rFont val="Times New Roman"/>
        <charset val="0"/>
      </rPr>
      <t>-2025</t>
    </r>
    <r>
      <rPr>
        <sz val="12"/>
        <color indexed="8"/>
        <rFont val="宋体"/>
        <charset val="134"/>
      </rPr>
      <t>年</t>
    </r>
    <r>
      <rPr>
        <sz val="12"/>
        <color theme="1"/>
        <rFont val="Times New Roman"/>
        <charset val="0"/>
      </rPr>
      <t>4</t>
    </r>
    <r>
      <rPr>
        <sz val="12"/>
        <color indexed="8"/>
        <rFont val="宋体"/>
        <charset val="134"/>
      </rPr>
      <t>月</t>
    </r>
  </si>
  <si>
    <t>齐云山镇林业站地块开发高端民宿项目</t>
  </si>
  <si>
    <t>深圳市河图信息科技有限公司</t>
  </si>
  <si>
    <t>拟利用齐云山镇林业站地块打造具有地方特色的高端精品民宿酒店，其中总建筑面积约2210平方米，包含客房16间，高端康养套房4间</t>
  </si>
  <si>
    <t>招商项目预审已完成，国有资产及土地待县级统筹处理</t>
  </si>
  <si>
    <r>
      <rPr>
        <sz val="12"/>
        <rFont val="Times New Roman"/>
        <charset val="0"/>
      </rPr>
      <t>9</t>
    </r>
    <r>
      <rPr>
        <sz val="12"/>
        <rFont val="宋体"/>
        <charset val="0"/>
      </rPr>
      <t>月</t>
    </r>
  </si>
  <si>
    <r>
      <rPr>
        <sz val="12"/>
        <rFont val="Times New Roman"/>
        <charset val="0"/>
      </rPr>
      <t>10</t>
    </r>
    <r>
      <rPr>
        <sz val="12"/>
        <rFont val="宋体"/>
        <charset val="0"/>
      </rPr>
      <t>月</t>
    </r>
  </si>
  <si>
    <r>
      <rPr>
        <sz val="12"/>
        <color theme="1"/>
        <rFont val="Times New Roman"/>
        <charset val="0"/>
      </rPr>
      <t>“</t>
    </r>
    <r>
      <rPr>
        <sz val="12"/>
        <color indexed="8"/>
        <rFont val="宋体"/>
        <charset val="134"/>
      </rPr>
      <t>归心</t>
    </r>
    <r>
      <rPr>
        <sz val="12"/>
        <color theme="1"/>
        <rFont val="Times New Roman"/>
        <charset val="0"/>
      </rPr>
      <t>·</t>
    </r>
    <r>
      <rPr>
        <sz val="12"/>
        <color indexed="8"/>
        <rFont val="宋体"/>
        <charset val="134"/>
      </rPr>
      <t>叙源</t>
    </r>
    <r>
      <rPr>
        <sz val="12"/>
        <color theme="1"/>
        <rFont val="Times New Roman"/>
        <charset val="0"/>
      </rPr>
      <t>”</t>
    </r>
    <r>
      <rPr>
        <sz val="12"/>
        <color indexed="8"/>
        <rFont val="宋体"/>
        <charset val="134"/>
      </rPr>
      <t>整村民宿乡村振兴项目</t>
    </r>
  </si>
  <si>
    <r>
      <rPr>
        <sz val="12"/>
        <color indexed="8"/>
        <rFont val="宋体"/>
        <charset val="134"/>
      </rPr>
      <t>甘肃陇上江南美丽乡村开发有限公司</t>
    </r>
  </si>
  <si>
    <r>
      <rPr>
        <sz val="12"/>
        <color indexed="8"/>
        <rFont val="宋体"/>
        <charset val="134"/>
      </rPr>
      <t>项目初步选址于黄山市休宁县齐云山镇龙源村叙源组，拟总投资</t>
    </r>
    <r>
      <rPr>
        <sz val="12"/>
        <color theme="1"/>
        <rFont val="Times New Roman"/>
        <charset val="0"/>
      </rPr>
      <t>1.3</t>
    </r>
    <r>
      <rPr>
        <sz val="12"/>
        <color indexed="8"/>
        <rFont val="宋体"/>
        <charset val="134"/>
      </rPr>
      <t>亿元。项目拟对标</t>
    </r>
    <r>
      <rPr>
        <sz val="12"/>
        <color theme="1"/>
        <rFont val="Times New Roman"/>
        <charset val="0"/>
      </rPr>
      <t>“</t>
    </r>
    <r>
      <rPr>
        <sz val="12"/>
        <color indexed="8"/>
        <rFont val="宋体"/>
        <charset val="134"/>
      </rPr>
      <t>乌镇</t>
    </r>
    <r>
      <rPr>
        <sz val="12"/>
        <color theme="1"/>
        <rFont val="Times New Roman"/>
        <charset val="0"/>
      </rPr>
      <t>·</t>
    </r>
    <r>
      <rPr>
        <sz val="12"/>
        <color indexed="8"/>
        <rFont val="宋体"/>
        <charset val="134"/>
      </rPr>
      <t>乌村</t>
    </r>
    <r>
      <rPr>
        <sz val="12"/>
        <color theme="1"/>
        <rFont val="Times New Roman"/>
        <charset val="0"/>
      </rPr>
      <t>”</t>
    </r>
    <r>
      <rPr>
        <sz val="12"/>
        <color indexed="8"/>
        <rFont val="宋体"/>
        <charset val="134"/>
      </rPr>
      <t>模式，结合</t>
    </r>
    <r>
      <rPr>
        <sz val="12"/>
        <color theme="1"/>
        <rFont val="Times New Roman"/>
        <charset val="0"/>
      </rPr>
      <t>“</t>
    </r>
    <r>
      <rPr>
        <sz val="12"/>
        <color indexed="8"/>
        <rFont val="宋体"/>
        <charset val="134"/>
      </rPr>
      <t>一村一品</t>
    </r>
    <r>
      <rPr>
        <sz val="12"/>
        <color theme="1"/>
        <rFont val="Times New Roman"/>
        <charset val="0"/>
      </rPr>
      <t>”</t>
    </r>
    <r>
      <rPr>
        <sz val="12"/>
        <color indexed="8"/>
        <rFont val="宋体"/>
        <charset val="134"/>
      </rPr>
      <t>的发展形式，通过联合当地村委会、村民，利用收储村民自有宅基地和村内集体建设土地。需求配套新建设土地约</t>
    </r>
    <r>
      <rPr>
        <sz val="12"/>
        <color theme="1"/>
        <rFont val="Times New Roman"/>
        <charset val="0"/>
      </rPr>
      <t>21</t>
    </r>
    <r>
      <rPr>
        <sz val="12"/>
        <color indexed="8"/>
        <rFont val="宋体"/>
        <charset val="134"/>
      </rPr>
      <t>亩，用于康养、露营、接待、研学等。与老村合作开发形成配套相互支撑相互促进，以此为基础再深挖农产、农旅。构建一个以家庭为单位的城市后花园，最终打造一个集田园风光体验区、农产基地体验中心等业态配套，最终形成具有皖南地域特色的民宿、康养、营地文化、研学、农旅等业态集群。</t>
    </r>
  </si>
  <si>
    <t>完成土地平整以及项目开工</t>
  </si>
  <si>
    <t>招商项目预审已完成，村庄规划正在编制中</t>
  </si>
  <si>
    <t>黄山蓝树林陶瓷书画艺术中心项目</t>
  </si>
  <si>
    <r>
      <rPr>
        <sz val="12"/>
        <color indexed="8"/>
        <rFont val="宋体"/>
        <charset val="134"/>
      </rPr>
      <t>黄山市沉醉文化艺术有限公司</t>
    </r>
  </si>
  <si>
    <r>
      <rPr>
        <sz val="12"/>
        <color rgb="FF000000"/>
        <rFont val="宋体"/>
        <charset val="134"/>
      </rPr>
      <t>租用齐云山镇蓝树林酒店打造具有齐云山地域特色的陶瓷书画艺术中心，引入景德镇陶瓷厂，计划设置</t>
    </r>
    <r>
      <rPr>
        <sz val="12"/>
        <color theme="1"/>
        <rFont val="宋体"/>
        <charset val="134"/>
      </rPr>
      <t>5</t>
    </r>
    <r>
      <rPr>
        <sz val="12"/>
        <color rgb="FF000000"/>
        <rFont val="宋体"/>
        <charset val="134"/>
      </rPr>
      <t>个展厅，</t>
    </r>
    <r>
      <rPr>
        <sz val="12"/>
        <color theme="1"/>
        <rFont val="Times New Roman"/>
        <charset val="134"/>
      </rPr>
      <t>1</t>
    </r>
    <r>
      <rPr>
        <sz val="12"/>
        <color rgb="FF000000"/>
        <rFont val="宋体"/>
        <charset val="134"/>
      </rPr>
      <t>个展厅主要以</t>
    </r>
    <r>
      <rPr>
        <sz val="12"/>
        <color theme="1"/>
        <rFont val="Times New Roman"/>
        <charset val="134"/>
      </rPr>
      <t>“</t>
    </r>
    <r>
      <rPr>
        <sz val="12"/>
        <color rgb="FF000000"/>
        <rFont val="宋体"/>
        <charset val="134"/>
      </rPr>
      <t>天开神秀</t>
    </r>
    <r>
      <rPr>
        <sz val="12"/>
        <color theme="1"/>
        <rFont val="Times New Roman"/>
        <charset val="134"/>
      </rPr>
      <t xml:space="preserve"> </t>
    </r>
    <r>
      <rPr>
        <sz val="12"/>
        <color rgb="FF000000"/>
        <rFont val="宋体"/>
        <charset val="134"/>
      </rPr>
      <t>大美齐云</t>
    </r>
    <r>
      <rPr>
        <sz val="12"/>
        <color theme="1"/>
        <rFont val="Times New Roman"/>
        <charset val="134"/>
      </rPr>
      <t>”</t>
    </r>
    <r>
      <rPr>
        <sz val="12"/>
        <color rgb="FF000000"/>
        <rFont val="宋体"/>
        <charset val="134"/>
      </rPr>
      <t>为主题，展示陶瓷艺术和书画艺术；</t>
    </r>
    <r>
      <rPr>
        <sz val="12"/>
        <color theme="1"/>
        <rFont val="Times New Roman"/>
        <charset val="134"/>
      </rPr>
      <t>2</t>
    </r>
    <r>
      <rPr>
        <sz val="12"/>
        <color rgb="FF000000"/>
        <rFont val="宋体"/>
        <charset val="134"/>
      </rPr>
      <t>个展厅，展示陶瓷用品制作和书画教学展厅；</t>
    </r>
    <r>
      <rPr>
        <sz val="12"/>
        <color theme="1"/>
        <rFont val="Times New Roman"/>
        <charset val="134"/>
      </rPr>
      <t>1</t>
    </r>
    <r>
      <rPr>
        <sz val="12"/>
        <color rgb="FF000000"/>
        <rFont val="宋体"/>
        <charset val="134"/>
      </rPr>
      <t>个展厅主要以办公区域、多功能厅等为主；另附带</t>
    </r>
    <r>
      <rPr>
        <sz val="12"/>
        <color theme="1"/>
        <rFont val="Times New Roman"/>
        <charset val="134"/>
      </rPr>
      <t>1</t>
    </r>
    <r>
      <rPr>
        <sz val="12"/>
        <color rgb="FF000000"/>
        <rFont val="宋体"/>
        <charset val="134"/>
      </rPr>
      <t>个临时展厅（用于其他多余项目）。</t>
    </r>
  </si>
  <si>
    <t>完成展厅内装修及适应性专项改造</t>
  </si>
  <si>
    <t>黄山徽国商温德姆
花园酒店</t>
  </si>
  <si>
    <t>黄山市徽国商实业有限公司</t>
  </si>
  <si>
    <r>
      <rPr>
        <sz val="12"/>
        <rFont val="宋体"/>
        <charset val="134"/>
      </rPr>
      <t>占地</t>
    </r>
    <r>
      <rPr>
        <sz val="12"/>
        <rFont val="Times New Roman"/>
        <charset val="0"/>
      </rPr>
      <t>51</t>
    </r>
    <r>
      <rPr>
        <sz val="12"/>
        <rFont val="宋体"/>
        <charset val="134"/>
      </rPr>
      <t>亩，总建筑面积</t>
    </r>
    <r>
      <rPr>
        <sz val="12"/>
        <rFont val="Times New Roman"/>
        <charset val="0"/>
      </rPr>
      <t>4.8</t>
    </r>
    <r>
      <rPr>
        <sz val="12"/>
        <rFont val="宋体"/>
        <charset val="134"/>
      </rPr>
      <t>万平方米，建设一栋主楼、两栋裙楼及服务用房，打造星级酒店。</t>
    </r>
  </si>
  <si>
    <t>完成酒店地下室建设及主楼主体建设</t>
  </si>
  <si>
    <t>黄山徽国商温德姆花园酒店</t>
  </si>
  <si>
    <t>已完成主楼地下室土方开挖，正在进行地下室建设及主楼建设，附属管网建设基本完成，附属楼已竣工。项目目前停工状态</t>
  </si>
  <si>
    <r>
      <rPr>
        <sz val="12"/>
        <rFont val="Times New Roman"/>
        <charset val="0"/>
      </rPr>
      <t>2020</t>
    </r>
    <r>
      <rPr>
        <sz val="12"/>
        <rFont val="宋体"/>
        <charset val="134"/>
      </rPr>
      <t>年</t>
    </r>
    <r>
      <rPr>
        <sz val="12"/>
        <rFont val="Times New Roman"/>
        <charset val="0"/>
      </rPr>
      <t>3</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</si>
  <si>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半塔花园四期</t>
  </si>
  <si>
    <t>黄山横江半塔房地产开发有限公司</t>
  </si>
  <si>
    <r>
      <rPr>
        <sz val="12"/>
        <rFont val="宋体"/>
        <charset val="134"/>
      </rPr>
      <t>新建</t>
    </r>
    <r>
      <rPr>
        <sz val="12"/>
        <rFont val="Times New Roman"/>
        <charset val="0"/>
      </rPr>
      <t>9</t>
    </r>
    <r>
      <rPr>
        <sz val="12"/>
        <rFont val="宋体"/>
        <charset val="134"/>
      </rPr>
      <t>幢多层住宅，总建筑面积约</t>
    </r>
    <r>
      <rPr>
        <sz val="12"/>
        <rFont val="Times New Roman"/>
        <charset val="0"/>
      </rPr>
      <t>33051</t>
    </r>
    <r>
      <rPr>
        <sz val="12"/>
        <rFont val="宋体"/>
        <charset val="134"/>
      </rPr>
      <t>平方米。</t>
    </r>
  </si>
  <si>
    <r>
      <rPr>
        <sz val="12"/>
        <rFont val="宋体"/>
        <charset val="134"/>
      </rPr>
      <t>完成</t>
    </r>
    <r>
      <rPr>
        <sz val="12"/>
        <rFont val="宋体"/>
        <charset val="0"/>
      </rPr>
      <t>9</t>
    </r>
    <r>
      <rPr>
        <sz val="12"/>
        <rFont val="宋体"/>
        <charset val="134"/>
      </rPr>
      <t>幢多层住宅主体建设</t>
    </r>
  </si>
  <si>
    <t>横江半塔花园一期</t>
  </si>
  <si>
    <t>9幢住宅楼基础已完成，其中3幢住宅楼已封顶，正在进行剩余楼栋主体建设及配套附属设施建设施工</t>
  </si>
  <si>
    <r>
      <rPr>
        <sz val="12"/>
        <rFont val="Times New Roman"/>
        <charset val="0"/>
      </rPr>
      <t>2023</t>
    </r>
    <r>
      <rPr>
        <sz val="12"/>
        <rFont val="宋体"/>
        <charset val="134"/>
      </rPr>
      <t>年</t>
    </r>
    <r>
      <rPr>
        <sz val="12"/>
        <rFont val="Times New Roman"/>
        <charset val="0"/>
      </rPr>
      <t>7</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</si>
  <si>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r>
      <rPr>
        <sz val="12"/>
        <rFont val="宋体"/>
        <charset val="134"/>
      </rPr>
      <t>空铁（绿色）</t>
    </r>
    <r>
      <rPr>
        <sz val="12"/>
        <rFont val="Times New Roman"/>
        <charset val="0"/>
      </rPr>
      <t xml:space="preserve">
</t>
    </r>
    <r>
      <rPr>
        <sz val="12"/>
        <rFont val="宋体"/>
        <charset val="134"/>
      </rPr>
      <t>物流园</t>
    </r>
  </si>
  <si>
    <t>黄山市铁路投资有限公司</t>
  </si>
  <si>
    <r>
      <rPr>
        <sz val="12"/>
        <rFont val="宋体"/>
        <charset val="134"/>
      </rPr>
      <t>占地</t>
    </r>
    <r>
      <rPr>
        <sz val="12"/>
        <rFont val="Times New Roman"/>
        <charset val="0"/>
      </rPr>
      <t>2453</t>
    </r>
    <r>
      <rPr>
        <sz val="12"/>
        <rFont val="宋体"/>
        <charset val="134"/>
      </rPr>
      <t>亩（不含动车所及高铁货运区），依托黄山北高铁存车场和皖赣铁路既有线场，建设普铁货运区、快递分拨、智能仓储等</t>
    </r>
    <r>
      <rPr>
        <sz val="12"/>
        <rFont val="Times New Roman"/>
        <charset val="0"/>
      </rPr>
      <t>9</t>
    </r>
    <r>
      <rPr>
        <sz val="12"/>
        <rFont val="宋体"/>
        <charset val="134"/>
      </rPr>
      <t>个功能区和</t>
    </r>
    <r>
      <rPr>
        <sz val="12"/>
        <rFont val="Times New Roman"/>
        <charset val="0"/>
      </rPr>
      <t>22</t>
    </r>
    <r>
      <rPr>
        <sz val="12"/>
        <rFont val="宋体"/>
        <charset val="134"/>
      </rPr>
      <t>个作业中心。</t>
    </r>
  </si>
  <si>
    <r>
      <rPr>
        <sz val="12"/>
        <rFont val="宋体"/>
        <charset val="134"/>
      </rPr>
      <t>完成一号智能仓竣工验收，</t>
    </r>
    <r>
      <rPr>
        <sz val="12"/>
        <rFont val="宋体"/>
        <charset val="0"/>
      </rPr>
      <t>110kv</t>
    </r>
    <r>
      <rPr>
        <sz val="12"/>
        <rFont val="宋体"/>
        <charset val="134"/>
      </rPr>
      <t>输变电工程开工建设，力争一号智能仓投入运营</t>
    </r>
  </si>
  <si>
    <t>黄山高普速铁路综合物流基地项目</t>
  </si>
  <si>
    <t>启动区路网工程已完成物流大道东侧、经二路、纬一路等道路工程。启动区一号智能仓工程已完成地下室主体、一层结构、防水等工程，正在推进一层和主体结构、场内道路土石方回填、东侧山体开挖破碎等工程施工。下步计划配合山体剩余征迁和高压杆线迁改工程进度，推进道路工程和一号智能仓主体工程施工。</t>
  </si>
  <si>
    <t>剩余东侧地块1棺坟墓未迁移</t>
  </si>
  <si>
    <r>
      <rPr>
        <sz val="12"/>
        <rFont val="Times New Roman"/>
        <charset val="0"/>
      </rPr>
      <t>2022</t>
    </r>
    <r>
      <rPr>
        <sz val="12"/>
        <rFont val="宋体"/>
        <charset val="134"/>
      </rPr>
      <t>年</t>
    </r>
    <r>
      <rPr>
        <sz val="12"/>
        <rFont val="Times New Roman"/>
        <charset val="0"/>
      </rPr>
      <t>4</t>
    </r>
    <r>
      <rPr>
        <sz val="12"/>
        <rFont val="宋体"/>
        <charset val="134"/>
      </rPr>
      <t>月</t>
    </r>
    <r>
      <rPr>
        <sz val="12"/>
        <rFont val="Times New Roman"/>
        <charset val="0"/>
      </rPr>
      <t>-
2025</t>
    </r>
    <r>
      <rPr>
        <sz val="12"/>
        <rFont val="宋体"/>
        <charset val="134"/>
      </rPr>
      <t>年</t>
    </r>
    <r>
      <rPr>
        <sz val="12"/>
        <rFont val="Times New Roman"/>
        <charset val="0"/>
      </rPr>
      <t>12</t>
    </r>
    <r>
      <rPr>
        <sz val="12"/>
        <rFont val="宋体"/>
        <charset val="134"/>
      </rPr>
      <t>月</t>
    </r>
  </si>
  <si>
    <t>幸福里住宅项目</t>
  </si>
  <si>
    <t>黄山杭望置业有限公司</t>
  </si>
  <si>
    <r>
      <rPr>
        <sz val="12"/>
        <rFont val="宋体"/>
        <charset val="134"/>
      </rPr>
      <t>项目总占地面积约</t>
    </r>
    <r>
      <rPr>
        <sz val="12"/>
        <rFont val="Times New Roman"/>
        <charset val="0"/>
      </rPr>
      <t>22.7</t>
    </r>
    <r>
      <rPr>
        <sz val="12"/>
        <rFont val="宋体"/>
        <charset val="134"/>
      </rPr>
      <t>亩，新建</t>
    </r>
    <r>
      <rPr>
        <sz val="12"/>
        <rFont val="Times New Roman"/>
        <charset val="0"/>
      </rPr>
      <t>8</t>
    </r>
    <r>
      <rPr>
        <sz val="12"/>
        <rFont val="宋体"/>
        <charset val="134"/>
      </rPr>
      <t>幢楼，商品住宅</t>
    </r>
    <r>
      <rPr>
        <sz val="12"/>
        <rFont val="Times New Roman"/>
        <charset val="0"/>
      </rPr>
      <t>208</t>
    </r>
    <r>
      <rPr>
        <sz val="12"/>
        <rFont val="宋体"/>
        <charset val="134"/>
      </rPr>
      <t>套，总建筑面积</t>
    </r>
    <r>
      <rPr>
        <sz val="12"/>
        <rFont val="Times New Roman"/>
        <charset val="0"/>
      </rPr>
      <t>28377</t>
    </r>
    <r>
      <rPr>
        <sz val="12"/>
        <rFont val="宋体"/>
        <charset val="134"/>
      </rPr>
      <t>平方米。</t>
    </r>
  </si>
  <si>
    <t>完成地下室建设，主体开工建设</t>
  </si>
  <si>
    <t>黄山幸福里住宅项目</t>
  </si>
  <si>
    <t>已完成项目纳统工作，目前项目已开工建设，主体3幢住宅楼已封顶建设，正在3幢主楼的附属及外立面施工</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</si>
  <si>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</si>
  <si>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休宁县源网荷储一体化新能源项目</t>
  </si>
  <si>
    <r>
      <rPr>
        <sz val="12"/>
        <rFont val="宋体"/>
        <charset val="134"/>
      </rPr>
      <t>上海上电绿洲生态能源科技有限公司</t>
    </r>
  </si>
  <si>
    <r>
      <rPr>
        <sz val="12"/>
        <rFont val="宋体"/>
        <charset val="134"/>
      </rPr>
      <t>万安镇人民政府</t>
    </r>
  </si>
  <si>
    <r>
      <rPr>
        <sz val="12"/>
        <rFont val="宋体"/>
        <charset val="134"/>
      </rPr>
      <t>项目占地面积约</t>
    </r>
    <r>
      <rPr>
        <sz val="12"/>
        <rFont val="Times New Roman"/>
        <charset val="134"/>
      </rPr>
      <t>36.7</t>
    </r>
    <r>
      <rPr>
        <sz val="12"/>
        <rFont val="宋体"/>
        <charset val="134"/>
      </rPr>
      <t>亩，总规划容量约为</t>
    </r>
    <r>
      <rPr>
        <sz val="12"/>
        <rFont val="Times New Roman"/>
        <charset val="134"/>
      </rPr>
      <t>330</t>
    </r>
    <r>
      <rPr>
        <sz val="12"/>
        <rFont val="宋体"/>
        <charset val="134"/>
      </rPr>
      <t>兆瓦</t>
    </r>
    <r>
      <rPr>
        <sz val="12"/>
        <rFont val="Times New Roman"/>
        <charset val="134"/>
      </rPr>
      <t>(</t>
    </r>
    <r>
      <rPr>
        <sz val="12"/>
        <rFont val="宋体"/>
        <charset val="134"/>
      </rPr>
      <t>其中光伏约</t>
    </r>
    <r>
      <rPr>
        <sz val="12"/>
        <rFont val="Times New Roman"/>
        <charset val="134"/>
      </rPr>
      <t>200</t>
    </r>
    <r>
      <rPr>
        <sz val="12"/>
        <rFont val="宋体"/>
        <charset val="134"/>
      </rPr>
      <t>兆瓦、储能约</t>
    </r>
    <r>
      <rPr>
        <sz val="12"/>
        <rFont val="Times New Roman"/>
        <charset val="134"/>
      </rPr>
      <t>100</t>
    </r>
    <r>
      <rPr>
        <sz val="12"/>
        <rFont val="宋体"/>
        <charset val="134"/>
      </rPr>
      <t>兆瓦、综合能源约</t>
    </r>
    <r>
      <rPr>
        <sz val="12"/>
        <rFont val="Times New Roman"/>
        <charset val="134"/>
      </rPr>
      <t>30</t>
    </r>
    <r>
      <rPr>
        <sz val="12"/>
        <rFont val="宋体"/>
        <charset val="134"/>
      </rPr>
      <t>兆瓦)。</t>
    </r>
  </si>
  <si>
    <t>80（180万）</t>
  </si>
  <si>
    <r>
      <rPr>
        <sz val="12"/>
        <rFont val="宋体"/>
        <charset val="134"/>
      </rPr>
      <t>1（</t>
    </r>
    <r>
      <rPr>
        <sz val="12"/>
        <rFont val="宋体"/>
        <charset val="134"/>
      </rPr>
      <t>50</t>
    </r>
    <r>
      <rPr>
        <sz val="12"/>
        <rFont val="宋体"/>
        <charset val="134"/>
      </rPr>
      <t>万）</t>
    </r>
  </si>
  <si>
    <r>
      <rPr>
        <sz val="12"/>
        <rFont val="宋体"/>
        <charset val="134"/>
      </rPr>
      <t>120（</t>
    </r>
    <r>
      <rPr>
        <sz val="12"/>
        <rFont val="宋体"/>
        <charset val="134"/>
      </rPr>
      <t>60</t>
    </r>
    <r>
      <rPr>
        <sz val="12"/>
        <rFont val="宋体"/>
        <charset val="134"/>
      </rPr>
      <t>万）</t>
    </r>
  </si>
  <si>
    <r>
      <rPr>
        <sz val="12"/>
        <rFont val="宋体"/>
        <charset val="134"/>
      </rPr>
      <t>1（</t>
    </r>
    <r>
      <rPr>
        <sz val="12"/>
        <rFont val="宋体"/>
        <charset val="134"/>
      </rPr>
      <t>120</t>
    </r>
    <r>
      <rPr>
        <sz val="12"/>
        <rFont val="宋体"/>
        <charset val="134"/>
      </rPr>
      <t>万）</t>
    </r>
  </si>
  <si>
    <t>项目未落地</t>
  </si>
  <si>
    <t>轮车乡村振兴产业园（二期）</t>
  </si>
  <si>
    <r>
      <rPr>
        <sz val="12"/>
        <rFont val="宋体"/>
        <charset val="134"/>
      </rPr>
      <t>项目占地约</t>
    </r>
    <r>
      <rPr>
        <sz val="12"/>
        <rFont val="Times New Roman"/>
        <charset val="0"/>
      </rPr>
      <t>13</t>
    </r>
    <r>
      <rPr>
        <sz val="12"/>
        <rFont val="宋体"/>
        <charset val="134"/>
      </rPr>
      <t>亩，新建</t>
    </r>
    <r>
      <rPr>
        <sz val="12"/>
        <rFont val="Times New Roman"/>
        <charset val="0"/>
      </rPr>
      <t>3</t>
    </r>
    <r>
      <rPr>
        <sz val="12"/>
        <rFont val="宋体"/>
        <charset val="134"/>
      </rPr>
      <t>幢厂房及</t>
    </r>
    <r>
      <rPr>
        <sz val="12"/>
        <rFont val="Times New Roman"/>
        <charset val="0"/>
      </rPr>
      <t>1</t>
    </r>
    <r>
      <rPr>
        <sz val="12"/>
        <rFont val="宋体"/>
        <charset val="134"/>
      </rPr>
      <t>幢研发车间、办公楼，配套水、电、燃气、道路等附属建设。</t>
    </r>
  </si>
  <si>
    <t>新安花园公寓楼</t>
  </si>
  <si>
    <r>
      <rPr>
        <sz val="12"/>
        <rFont val="宋体"/>
        <charset val="134"/>
      </rPr>
      <t>项目占地约</t>
    </r>
    <r>
      <rPr>
        <sz val="12"/>
        <rFont val="Times New Roman"/>
        <charset val="0"/>
      </rPr>
      <t>6</t>
    </r>
    <r>
      <rPr>
        <sz val="12"/>
        <rFont val="宋体"/>
        <charset val="134"/>
      </rPr>
      <t>亩，总建筑面积约</t>
    </r>
    <r>
      <rPr>
        <sz val="12"/>
        <rFont val="Times New Roman"/>
        <charset val="0"/>
      </rPr>
      <t>6500</t>
    </r>
    <r>
      <rPr>
        <sz val="12"/>
        <rFont val="宋体"/>
        <charset val="134"/>
      </rPr>
      <t>平方米，拟计划安置单元楼约</t>
    </r>
    <r>
      <rPr>
        <sz val="12"/>
        <rFont val="Times New Roman"/>
        <charset val="0"/>
      </rPr>
      <t>48</t>
    </r>
    <r>
      <rPr>
        <sz val="12"/>
        <rFont val="宋体"/>
        <charset val="134"/>
      </rPr>
      <t>户，同时配套建设附属用房及配电房、道路、停车泊位等附属设施工程。</t>
    </r>
  </si>
  <si>
    <r>
      <rPr>
        <sz val="12"/>
        <rFont val="宋体"/>
        <charset val="134"/>
      </rPr>
      <t>上富琅新村</t>
    </r>
    <r>
      <rPr>
        <sz val="12"/>
        <rFont val="Times New Roman"/>
        <charset val="0"/>
      </rPr>
      <t xml:space="preserve">
</t>
    </r>
    <r>
      <rPr>
        <sz val="12"/>
        <rFont val="宋体"/>
        <charset val="134"/>
      </rPr>
      <t>安置区</t>
    </r>
  </si>
  <si>
    <r>
      <rPr>
        <sz val="12"/>
        <rFont val="宋体"/>
        <charset val="134"/>
      </rPr>
      <t>项目占地约</t>
    </r>
    <r>
      <rPr>
        <sz val="12"/>
        <rFont val="Times New Roman"/>
        <charset val="0"/>
      </rPr>
      <t>10</t>
    </r>
    <r>
      <rPr>
        <sz val="12"/>
        <rFont val="宋体"/>
        <charset val="134"/>
      </rPr>
      <t>亩，拟计划安置联排住宅约</t>
    </r>
    <r>
      <rPr>
        <sz val="12"/>
        <rFont val="Times New Roman"/>
        <charset val="0"/>
      </rPr>
      <t>18</t>
    </r>
    <r>
      <rPr>
        <sz val="12"/>
        <rFont val="宋体"/>
        <charset val="134"/>
      </rPr>
      <t>户，同时建设道路、配电附属、停车泊位等附属设施工程。</t>
    </r>
  </si>
  <si>
    <t>万宁社区社区中心
建设</t>
  </si>
  <si>
    <t>新建万宁社区中心建设，总占地面积约7.14亩，总建筑面积约2250平方米。</t>
  </si>
  <si>
    <t>文昌社区社区中心
建设</t>
  </si>
  <si>
    <t>新建文昌社区中心建设，总占地面积约5亩，总建筑面积约2500平方米。</t>
  </si>
  <si>
    <t>万安老街社区中心
建设</t>
  </si>
  <si>
    <t>新建万安老街社区中心建设，总占地面积约4亩，总建筑面积约3000平方米。</t>
  </si>
  <si>
    <r>
      <rPr>
        <sz val="12"/>
        <rFont val="宋体"/>
        <charset val="134"/>
      </rPr>
      <t>皖新物流园</t>
    </r>
    <r>
      <rPr>
        <sz val="12"/>
        <rFont val="Times New Roman"/>
        <charset val="0"/>
      </rPr>
      <t xml:space="preserve">
</t>
    </r>
    <r>
      <rPr>
        <sz val="12"/>
        <rFont val="宋体"/>
        <charset val="134"/>
      </rPr>
      <t>冷链仓库</t>
    </r>
  </si>
  <si>
    <t>安徽新华传媒股份有限公司</t>
  </si>
  <si>
    <r>
      <rPr>
        <sz val="12"/>
        <rFont val="宋体"/>
        <charset val="134"/>
      </rPr>
      <t>冷链仓库占地</t>
    </r>
    <r>
      <rPr>
        <sz val="12"/>
        <rFont val="Times New Roman"/>
        <charset val="0"/>
      </rPr>
      <t>15</t>
    </r>
    <r>
      <rPr>
        <sz val="12"/>
        <rFont val="宋体"/>
        <charset val="134"/>
      </rPr>
      <t>亩，总建筑面积</t>
    </r>
    <r>
      <rPr>
        <sz val="12"/>
        <rFont val="Times New Roman"/>
        <charset val="0"/>
      </rPr>
      <t>1.5</t>
    </r>
    <r>
      <rPr>
        <sz val="12"/>
        <rFont val="宋体"/>
        <charset val="134"/>
      </rPr>
      <t>万平方米。</t>
    </r>
  </si>
  <si>
    <r>
      <rPr>
        <sz val="12"/>
        <rFont val="宋体"/>
        <charset val="134"/>
      </rPr>
      <t>鸿威春江丽景</t>
    </r>
    <r>
      <rPr>
        <sz val="12"/>
        <rFont val="Times New Roman"/>
        <charset val="0"/>
      </rPr>
      <t xml:space="preserve">
</t>
    </r>
    <r>
      <rPr>
        <sz val="12"/>
        <rFont val="宋体"/>
        <charset val="134"/>
      </rPr>
      <t>花园（二期）</t>
    </r>
  </si>
  <si>
    <t>黄山万博置业有限公司</t>
  </si>
  <si>
    <r>
      <rPr>
        <sz val="12"/>
        <rFont val="宋体"/>
        <charset val="134"/>
      </rPr>
      <t>项目占地</t>
    </r>
    <r>
      <rPr>
        <sz val="12"/>
        <rFont val="Times New Roman"/>
        <charset val="0"/>
      </rPr>
      <t>240</t>
    </r>
    <r>
      <rPr>
        <sz val="12"/>
        <rFont val="宋体"/>
        <charset val="134"/>
      </rPr>
      <t>亩，总建筑面积</t>
    </r>
    <r>
      <rPr>
        <sz val="12"/>
        <rFont val="Times New Roman"/>
        <charset val="0"/>
      </rPr>
      <t>40</t>
    </r>
    <r>
      <rPr>
        <sz val="12"/>
        <rFont val="宋体"/>
        <charset val="134"/>
      </rPr>
      <t>万平方米，新建多层、高层住宅、酒店及人防工程等，配套建设绿化、供电、给排水等基础设施建设（目前已完成一期</t>
    </r>
    <r>
      <rPr>
        <sz val="12"/>
        <rFont val="Times New Roman"/>
        <charset val="0"/>
      </rPr>
      <t>70</t>
    </r>
    <r>
      <rPr>
        <sz val="12"/>
        <rFont val="宋体"/>
        <charset val="134"/>
      </rPr>
      <t>亩建设）。</t>
    </r>
  </si>
  <si>
    <t>五城镇特色街区</t>
  </si>
  <si>
    <r>
      <rPr>
        <sz val="12"/>
        <rFont val="宋体"/>
        <charset val="0"/>
      </rPr>
      <t>占地</t>
    </r>
    <r>
      <rPr>
        <sz val="12"/>
        <rFont val="Times New Roman"/>
        <charset val="0"/>
      </rPr>
      <t>71</t>
    </r>
    <r>
      <rPr>
        <sz val="12"/>
        <rFont val="宋体"/>
        <charset val="0"/>
      </rPr>
      <t>亩，总建筑面积</t>
    </r>
    <r>
      <rPr>
        <sz val="12"/>
        <rFont val="Times New Roman"/>
        <charset val="0"/>
      </rPr>
      <t>5.3</t>
    </r>
    <r>
      <rPr>
        <sz val="12"/>
        <rFont val="宋体"/>
        <charset val="0"/>
      </rPr>
      <t>万平方米，新建徽派仿古商业街、民宿客栈、景区门楼、标志性雕塑等。</t>
    </r>
  </si>
  <si>
    <t>项目主体完工</t>
  </si>
  <si>
    <t>2-6号楼主体建筑已基本完工，一期建筑基本完工，正在进行排水管道铺设</t>
  </si>
  <si>
    <r>
      <rPr>
        <sz val="12"/>
        <rFont val="Times New Roman"/>
        <charset val="0"/>
      </rPr>
      <t>2023</t>
    </r>
    <r>
      <rPr>
        <sz val="12"/>
        <rFont val="宋体"/>
        <charset val="134"/>
      </rPr>
      <t>年</t>
    </r>
    <r>
      <rPr>
        <sz val="12"/>
        <rFont val="Times New Roman"/>
        <charset val="0"/>
      </rPr>
      <t>9</t>
    </r>
    <r>
      <rPr>
        <sz val="12"/>
        <rFont val="宋体"/>
        <charset val="134"/>
      </rPr>
      <t>月</t>
    </r>
    <r>
      <rPr>
        <sz val="12"/>
        <rFont val="Times New Roman"/>
        <charset val="0"/>
      </rPr>
      <t>-2024</t>
    </r>
    <r>
      <rPr>
        <sz val="12"/>
        <rFont val="宋体"/>
        <charset val="134"/>
      </rPr>
      <t>年12月</t>
    </r>
  </si>
  <si>
    <t>龙湾湖畔创意产业园二期工程</t>
  </si>
  <si>
    <t>黄山龙湾湖畔创意产业园有限公司</t>
  </si>
  <si>
    <r>
      <rPr>
        <sz val="12"/>
        <rFont val="宋体"/>
        <charset val="134"/>
      </rPr>
      <t>占地</t>
    </r>
    <r>
      <rPr>
        <sz val="12"/>
        <rFont val="Times New Roman"/>
        <charset val="0"/>
      </rPr>
      <t>10</t>
    </r>
    <r>
      <rPr>
        <sz val="12"/>
        <rFont val="宋体"/>
        <charset val="134"/>
      </rPr>
      <t>亩，总建筑面积</t>
    </r>
    <r>
      <rPr>
        <sz val="12"/>
        <rFont val="Times New Roman"/>
        <charset val="0"/>
      </rPr>
      <t>1.174</t>
    </r>
    <r>
      <rPr>
        <sz val="12"/>
        <rFont val="宋体"/>
        <charset val="134"/>
      </rPr>
      <t>万平方米，新建商住楼</t>
    </r>
    <r>
      <rPr>
        <sz val="12"/>
        <rFont val="Times New Roman"/>
        <charset val="0"/>
      </rPr>
      <t>3幢、景区门楼、配电房等。</t>
    </r>
  </si>
  <si>
    <t>龙湾湖畔二期项目1#、17#楼完成6层结构砼浇筑；2#、13#、15#楼完成砼结构浇筑及内墙粉刷、外墙水泥砂浆找平</t>
  </si>
  <si>
    <t>星洲村道路提升项目</t>
  </si>
  <si>
    <t>县交通运输局、五城镇人民政府</t>
  </si>
  <si>
    <r>
      <rPr>
        <sz val="12"/>
        <rFont val="宋体"/>
        <charset val="134"/>
      </rPr>
      <t>交通类项目：星洲村路面长约</t>
    </r>
    <r>
      <rPr>
        <sz val="12"/>
        <rFont val="Times New Roman"/>
        <charset val="0"/>
      </rPr>
      <t>3000</t>
    </r>
    <r>
      <rPr>
        <sz val="12"/>
        <rFont val="宋体"/>
        <charset val="134"/>
      </rPr>
      <t>米，均宽</t>
    </r>
    <r>
      <rPr>
        <sz val="12"/>
        <rFont val="Times New Roman"/>
        <charset val="0"/>
      </rPr>
      <t>5.5</t>
    </r>
    <r>
      <rPr>
        <sz val="12"/>
        <rFont val="宋体"/>
        <charset val="134"/>
      </rPr>
      <t>米原破损混凝土路面道路拆除、沥青硬化。</t>
    </r>
  </si>
  <si>
    <t>新安养生谷二期</t>
  </si>
  <si>
    <t>黄山华泰建设投资有限公司</t>
  </si>
  <si>
    <r>
      <rPr>
        <sz val="12"/>
        <rFont val="宋体"/>
        <charset val="134"/>
      </rPr>
      <t>项目占地</t>
    </r>
    <r>
      <rPr>
        <sz val="12"/>
        <rFont val="Times New Roman"/>
        <charset val="0"/>
      </rPr>
      <t>225亩，总建筑面积35万平方米，新建多层、高层、小高层住宅，配套市政工程建设</t>
    </r>
  </si>
  <si>
    <t>完成住宅区绿化、亮化、污水管网、道路等施工，开展基建工程施工</t>
  </si>
  <si>
    <t>正在开展项目绿化工程、亮化工程、地下室工程</t>
  </si>
  <si>
    <r>
      <rPr>
        <sz val="12"/>
        <rFont val="宋体"/>
        <charset val="0"/>
      </rPr>
      <t xml:space="preserve">1.政府代建资金保障；
</t>
    </r>
    <r>
      <rPr>
        <sz val="12"/>
        <rFont val="Times New Roman"/>
        <charset val="0"/>
      </rPr>
      <t>2..</t>
    </r>
    <r>
      <rPr>
        <sz val="12"/>
        <rFont val="宋体"/>
        <charset val="0"/>
      </rPr>
      <t xml:space="preserve">规划幼儿园建设问题；
</t>
    </r>
    <r>
      <rPr>
        <sz val="12"/>
        <rFont val="Times New Roman"/>
        <charset val="0"/>
      </rPr>
      <t>3.</t>
    </r>
    <r>
      <rPr>
        <sz val="12"/>
        <rFont val="宋体"/>
        <charset val="0"/>
      </rPr>
      <t>幼儿园门口通道（连接新安大道）</t>
    </r>
    <r>
      <rPr>
        <sz val="12"/>
        <rFont val="Times New Roman"/>
        <charset val="0"/>
      </rPr>
      <t>100</t>
    </r>
    <r>
      <rPr>
        <sz val="12"/>
        <rFont val="宋体"/>
        <charset val="0"/>
      </rPr>
      <t>米建设问题</t>
    </r>
  </si>
  <si>
    <r>
      <rPr>
        <sz val="12"/>
        <rFont val="Times New Roman"/>
        <charset val="0"/>
      </rPr>
      <t>2018</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</si>
  <si>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r>
      <rPr>
        <sz val="12"/>
        <rFont val="宋体"/>
        <charset val="134"/>
      </rPr>
      <t>年产传感器零部件</t>
    </r>
    <r>
      <rPr>
        <sz val="12"/>
        <rFont val="Times New Roman"/>
        <charset val="0"/>
      </rPr>
      <t>720</t>
    </r>
    <r>
      <rPr>
        <sz val="12"/>
        <rFont val="宋体"/>
        <charset val="134"/>
      </rPr>
      <t>万套生产项目</t>
    </r>
  </si>
  <si>
    <r>
      <rPr>
        <sz val="12"/>
        <rFont val="宋体"/>
        <charset val="134"/>
      </rPr>
      <t>黄山市三特传感器部件有限公司</t>
    </r>
  </si>
  <si>
    <r>
      <rPr>
        <sz val="12"/>
        <rFont val="宋体"/>
        <charset val="0"/>
      </rPr>
      <t>项目占地</t>
    </r>
    <r>
      <rPr>
        <sz val="12"/>
        <rFont val="Times New Roman"/>
        <charset val="0"/>
      </rPr>
      <t>7</t>
    </r>
    <r>
      <rPr>
        <sz val="12"/>
        <rFont val="宋体"/>
        <charset val="0"/>
      </rPr>
      <t>亩，新建研发楼、生产车间，总建筑面积</t>
    </r>
    <r>
      <rPr>
        <sz val="12"/>
        <rFont val="Times New Roman"/>
        <charset val="0"/>
      </rPr>
      <t>5000</t>
    </r>
    <r>
      <rPr>
        <sz val="12"/>
        <rFont val="宋体"/>
        <charset val="0"/>
      </rPr>
      <t>平方米；购置开炼机</t>
    </r>
    <r>
      <rPr>
        <sz val="12"/>
        <rFont val="Times New Roman"/>
        <charset val="0"/>
      </rPr>
      <t>3</t>
    </r>
    <r>
      <rPr>
        <sz val="12"/>
        <rFont val="宋体"/>
        <charset val="0"/>
      </rPr>
      <t>台、预成型机</t>
    </r>
    <r>
      <rPr>
        <sz val="12"/>
        <rFont val="Times New Roman"/>
        <charset val="0"/>
      </rPr>
      <t>2</t>
    </r>
    <r>
      <rPr>
        <sz val="12"/>
        <rFont val="宋体"/>
        <charset val="0"/>
      </rPr>
      <t>台、平板加温压力机</t>
    </r>
    <r>
      <rPr>
        <sz val="12"/>
        <rFont val="Times New Roman"/>
        <charset val="0"/>
      </rPr>
      <t>25</t>
    </r>
    <r>
      <rPr>
        <sz val="12"/>
        <rFont val="宋体"/>
        <charset val="0"/>
      </rPr>
      <t>台、恒温烘箱</t>
    </r>
    <r>
      <rPr>
        <sz val="12"/>
        <rFont val="Times New Roman"/>
        <charset val="0"/>
      </rPr>
      <t>2</t>
    </r>
    <r>
      <rPr>
        <sz val="12"/>
        <rFont val="宋体"/>
        <charset val="0"/>
      </rPr>
      <t>台、切条机</t>
    </r>
    <r>
      <rPr>
        <sz val="12"/>
        <rFont val="Times New Roman"/>
        <charset val="0"/>
      </rPr>
      <t>1</t>
    </r>
    <r>
      <rPr>
        <sz val="12"/>
        <rFont val="宋体"/>
        <charset val="0"/>
      </rPr>
      <t>台、钻孔机</t>
    </r>
    <r>
      <rPr>
        <sz val="12"/>
        <rFont val="Times New Roman"/>
        <charset val="0"/>
      </rPr>
      <t>5</t>
    </r>
    <r>
      <rPr>
        <sz val="12"/>
        <rFont val="宋体"/>
        <charset val="0"/>
      </rPr>
      <t>台、模具</t>
    </r>
    <r>
      <rPr>
        <sz val="12"/>
        <rFont val="Times New Roman"/>
        <charset val="0"/>
      </rPr>
      <t>150</t>
    </r>
    <r>
      <rPr>
        <sz val="12"/>
        <rFont val="宋体"/>
        <charset val="0"/>
      </rPr>
      <t>套及</t>
    </r>
    <r>
      <rPr>
        <sz val="12"/>
        <rFont val="Times New Roman"/>
        <charset val="0"/>
      </rPr>
      <t>200KV</t>
    </r>
    <r>
      <rPr>
        <sz val="12"/>
        <rFont val="宋体"/>
        <charset val="0"/>
      </rPr>
      <t>变压器</t>
    </r>
    <r>
      <rPr>
        <sz val="12"/>
        <rFont val="Times New Roman"/>
        <charset val="0"/>
      </rPr>
      <t>1</t>
    </r>
    <r>
      <rPr>
        <sz val="12"/>
        <rFont val="宋体"/>
        <charset val="0"/>
      </rPr>
      <t>台等设备。</t>
    </r>
  </si>
  <si>
    <t>年产传感器零部件720万套生产项目</t>
  </si>
  <si>
    <t>该项目已于2023年2月完成施工许可证办理，完成1#生产车间建设，目前已采购部分设备</t>
  </si>
  <si>
    <t>黄山善达肛肠医院暨马应龙肛肠诊疗中心项目</t>
  </si>
  <si>
    <t>黄山善达医院有限公司</t>
  </si>
  <si>
    <r>
      <rPr>
        <sz val="12"/>
        <rFont val="宋体"/>
        <charset val="134"/>
      </rPr>
      <t>项目用地面积约</t>
    </r>
    <r>
      <rPr>
        <sz val="12"/>
        <rFont val="Times New Roman"/>
        <charset val="134"/>
      </rPr>
      <t>10</t>
    </r>
    <r>
      <rPr>
        <sz val="12"/>
        <rFont val="宋体"/>
        <charset val="134"/>
      </rPr>
      <t>亩，一期建设</t>
    </r>
    <r>
      <rPr>
        <sz val="12"/>
        <rFont val="Times New Roman"/>
        <charset val="134"/>
      </rPr>
      <t>1500</t>
    </r>
    <r>
      <rPr>
        <sz val="12"/>
        <rFont val="宋体"/>
        <charset val="134"/>
      </rPr>
      <t>平方米一级中医医院，开展医技用房购置和改造提升，完成消防环保绿化等设施配套，医疗设备采购，人员培训等。设置床位</t>
    </r>
    <r>
      <rPr>
        <sz val="12"/>
        <rFont val="Times New Roman"/>
        <charset val="134"/>
      </rPr>
      <t>40</t>
    </r>
    <r>
      <rPr>
        <sz val="12"/>
        <rFont val="宋体"/>
        <charset val="134"/>
      </rPr>
      <t>张，设立肛肠（痔瘘）专科病区。另设中医内科、中医外科及内科、外科门诊，以满足当地群众日常诊疗需求。培养专科技术人才，为二期项目夯实基础；项目二期建设</t>
    </r>
    <r>
      <rPr>
        <sz val="12"/>
        <rFont val="Times New Roman"/>
        <charset val="134"/>
      </rPr>
      <t>7500</t>
    </r>
    <r>
      <rPr>
        <sz val="12"/>
        <rFont val="宋体"/>
        <charset val="134"/>
      </rPr>
      <t>平方米医院综合楼及附属用房，增设床位置</t>
    </r>
    <r>
      <rPr>
        <sz val="12"/>
        <rFont val="Times New Roman"/>
        <charset val="134"/>
      </rPr>
      <t>150</t>
    </r>
    <r>
      <rPr>
        <sz val="12"/>
        <rFont val="宋体"/>
        <charset val="134"/>
      </rPr>
      <t>张，除肛肠</t>
    </r>
    <r>
      <rPr>
        <sz val="12"/>
        <rFont val="Times New Roman"/>
        <charset val="134"/>
      </rPr>
      <t>(</t>
    </r>
    <r>
      <rPr>
        <sz val="12"/>
        <rFont val="宋体"/>
        <charset val="134"/>
      </rPr>
      <t>痔瘘</t>
    </r>
    <r>
      <rPr>
        <sz val="12"/>
        <rFont val="Times New Roman"/>
        <charset val="134"/>
      </rPr>
      <t>)</t>
    </r>
    <r>
      <rPr>
        <sz val="12"/>
        <rFont val="宋体"/>
        <charset val="134"/>
      </rPr>
      <t>病区外增设便秘科，大肠外科病区，最终建设成为诊疗特色鲜明的区域肛肠重点专科和盆底病诊疗体系，升级成为二级专科医院。</t>
    </r>
  </si>
  <si>
    <t>项目一期1栋1500平方米主体建设竣工验收，投入使用，谋划落实项目二期用地选址及用地指标</t>
  </si>
  <si>
    <t>目前已完成项目一期建设，该项目已于2月17日正式运营。</t>
  </si>
  <si>
    <r>
      <rPr>
        <sz val="12"/>
        <rFont val="Times New Roman"/>
        <charset val="0"/>
      </rPr>
      <t>2023</t>
    </r>
    <r>
      <rPr>
        <sz val="12"/>
        <rFont val="宋体"/>
        <charset val="134"/>
      </rPr>
      <t>年</t>
    </r>
    <r>
      <rPr>
        <sz val="12"/>
        <rFont val="Times New Roman"/>
        <charset val="0"/>
      </rPr>
      <t>5</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</si>
  <si>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东望名邸项目</t>
  </si>
  <si>
    <r>
      <rPr>
        <sz val="12"/>
        <rFont val="宋体"/>
        <charset val="134"/>
      </rPr>
      <t>项目占地面积</t>
    </r>
    <r>
      <rPr>
        <sz val="12"/>
        <rFont val="Times New Roman"/>
        <charset val="0"/>
      </rPr>
      <t>48.98</t>
    </r>
    <r>
      <rPr>
        <sz val="12"/>
        <rFont val="宋体"/>
        <charset val="134"/>
      </rPr>
      <t>亩，新建商品房、配电房、物业管理用房、社区养老服务用房等，总建筑面积约</t>
    </r>
    <r>
      <rPr>
        <sz val="12"/>
        <rFont val="Times New Roman"/>
        <charset val="0"/>
      </rPr>
      <t>79429.36</t>
    </r>
    <r>
      <rPr>
        <sz val="12"/>
        <rFont val="宋体"/>
        <charset val="134"/>
      </rPr>
      <t>平方米，配套建设停车位等。</t>
    </r>
  </si>
  <si>
    <t>完成项目前期三通一平工作，业主单位完成项目招投标，施工单位进场，完场项目桩基部分施工</t>
  </si>
  <si>
    <t>正开展规划方案调整工作</t>
  </si>
  <si>
    <r>
      <rPr>
        <sz val="12"/>
        <rFont val="Times New Roman"/>
        <charset val="0"/>
      </rPr>
      <t>2024</t>
    </r>
    <r>
      <rPr>
        <sz val="12"/>
        <rFont val="宋体"/>
        <charset val="134"/>
      </rPr>
      <t>年</t>
    </r>
    <r>
      <rPr>
        <sz val="12"/>
        <rFont val="Times New Roman"/>
        <charset val="0"/>
      </rPr>
      <t>7</t>
    </r>
    <r>
      <rPr>
        <sz val="12"/>
        <rFont val="宋体"/>
        <charset val="134"/>
      </rPr>
      <t>月</t>
    </r>
    <r>
      <rPr>
        <sz val="12"/>
        <rFont val="Times New Roman"/>
        <charset val="0"/>
      </rPr>
      <t>-2026</t>
    </r>
    <r>
      <rPr>
        <sz val="12"/>
        <rFont val="宋体"/>
        <charset val="134"/>
      </rPr>
      <t>年</t>
    </r>
    <r>
      <rPr>
        <sz val="12"/>
        <rFont val="Times New Roman"/>
        <charset val="0"/>
      </rPr>
      <t>12</t>
    </r>
    <r>
      <rPr>
        <sz val="12"/>
        <rFont val="宋体"/>
        <charset val="134"/>
      </rPr>
      <t>月</t>
    </r>
  </si>
  <si>
    <t>黄山市光荣院</t>
  </si>
  <si>
    <t>市退役军人事务局</t>
  </si>
  <si>
    <r>
      <rPr>
        <sz val="12"/>
        <rFont val="宋体"/>
        <charset val="134"/>
      </rPr>
      <t>项目总体规划占地约</t>
    </r>
    <r>
      <rPr>
        <sz val="12"/>
        <rFont val="Times New Roman"/>
        <charset val="0"/>
      </rPr>
      <t>30.5</t>
    </r>
    <r>
      <rPr>
        <sz val="12"/>
        <rFont val="宋体"/>
        <charset val="134"/>
      </rPr>
      <t>亩，共设置床位</t>
    </r>
    <r>
      <rPr>
        <sz val="12"/>
        <rFont val="Times New Roman"/>
        <charset val="0"/>
      </rPr>
      <t>500</t>
    </r>
    <r>
      <rPr>
        <sz val="12"/>
        <rFont val="宋体"/>
        <charset val="134"/>
      </rPr>
      <t>张，总建筑面积约</t>
    </r>
    <r>
      <rPr>
        <sz val="12"/>
        <rFont val="Times New Roman"/>
        <charset val="0"/>
      </rPr>
      <t>17500</t>
    </r>
    <r>
      <rPr>
        <sz val="12"/>
        <rFont val="宋体"/>
        <charset val="134"/>
      </rPr>
      <t>平方米，分三期建设。其中一期建设包括综合楼、康复中心及康养楼，建筑面积约</t>
    </r>
    <r>
      <rPr>
        <sz val="12"/>
        <rFont val="Times New Roman"/>
        <charset val="0"/>
      </rPr>
      <t>10000</t>
    </r>
    <r>
      <rPr>
        <sz val="12"/>
        <rFont val="宋体"/>
        <charset val="134"/>
      </rPr>
      <t>平方米，设置</t>
    </r>
    <r>
      <rPr>
        <sz val="12"/>
        <rFont val="Times New Roman"/>
        <charset val="0"/>
      </rPr>
      <t>200</t>
    </r>
    <r>
      <rPr>
        <sz val="12"/>
        <rFont val="宋体"/>
        <charset val="134"/>
      </rPr>
      <t>张位；二期、三期分别增设一栋康养楼，</t>
    </r>
    <r>
      <rPr>
        <sz val="12"/>
        <rFont val="Times New Roman"/>
        <charset val="0"/>
      </rPr>
      <t>300</t>
    </r>
    <r>
      <rPr>
        <sz val="12"/>
        <rFont val="宋体"/>
        <charset val="134"/>
      </rPr>
      <t>张床位，建筑面积约</t>
    </r>
    <r>
      <rPr>
        <sz val="12"/>
        <rFont val="Times New Roman"/>
        <charset val="0"/>
      </rPr>
      <t>7500</t>
    </r>
    <r>
      <rPr>
        <sz val="12"/>
        <rFont val="宋体"/>
        <charset val="134"/>
      </rPr>
      <t>平方米。配套建设室外道路、停车场、广场、门卫房、大门、围墙以及给排水、强弱电等配套设施及设备。</t>
    </r>
  </si>
  <si>
    <r>
      <rPr>
        <sz val="12"/>
        <rFont val="宋体"/>
        <charset val="134"/>
      </rPr>
      <t>完成项目一期工程三通一平工作，完成项目招投标，施工单位进场，开工建设</t>
    </r>
    <r>
      <rPr>
        <sz val="12"/>
        <rFont val="宋体"/>
        <charset val="0"/>
      </rPr>
      <t>10000</t>
    </r>
    <r>
      <rPr>
        <sz val="12"/>
        <rFont val="宋体"/>
        <charset val="134"/>
      </rPr>
      <t>平方米</t>
    </r>
  </si>
  <si>
    <t>已完成项目立项、林地审批、土地报批组件和项目可行性研究报告编制、建设用地选址等工作</t>
  </si>
  <si>
    <t>已完成征地迁坟、杆线迁移工作</t>
  </si>
  <si>
    <t>东临溪镇新安变电站与市光荣院区间道路建设附属水土保持工程采购项目</t>
  </si>
  <si>
    <r>
      <rPr>
        <sz val="12"/>
        <rFont val="宋体"/>
        <charset val="134"/>
      </rPr>
      <t>本项目东临溪镇新安变电站与市光荣院区间道路建设附属水土保持工程采购项目位于东临溪镇临溪村</t>
    </r>
    <r>
      <rPr>
        <sz val="12"/>
        <rFont val="Times New Roman"/>
        <charset val="0"/>
      </rPr>
      <t>023</t>
    </r>
    <r>
      <rPr>
        <sz val="12"/>
        <rFont val="宋体"/>
        <charset val="134"/>
      </rPr>
      <t>县道北侧，主要建设内容为清除杂草、边坡开挖及回填方、机械运土石方、平整场地、路基工程等。</t>
    </r>
  </si>
  <si>
    <t>已完成70%工程量</t>
  </si>
  <si>
    <t>用地预审已完成，正在办理用地报批。</t>
  </si>
  <si>
    <t>1.该地块东侧林业采伐未完成，预计3月底完成；
2.地块南侧林地报批未完成；
3.地块存在4个专业弱电杆线迁移未完成，正在协调；
4.地块还有2棺坟墓未迁移完成，正在协调推进。</t>
  </si>
  <si>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5</t>
    </r>
    <r>
      <rPr>
        <sz val="12"/>
        <rFont val="宋体"/>
        <charset val="134"/>
      </rPr>
      <t>月</t>
    </r>
  </si>
  <si>
    <t>东临溪镇新安西路一期建设附属水土保持工程</t>
  </si>
  <si>
    <r>
      <rPr>
        <sz val="12"/>
        <rFont val="宋体"/>
        <charset val="134"/>
      </rPr>
      <t>本项目位于规划新安西路东侧、广源路北侧，主要建设内容为清除杂草、边坡开挖及回填方、机械运土石方、平整场地、路基工程等。</t>
    </r>
  </si>
  <si>
    <t>施工单位已进场，已完成工程量10%。</t>
  </si>
  <si>
    <r>
      <rPr>
        <sz val="12"/>
        <rFont val="宋体"/>
        <charset val="0"/>
      </rPr>
      <t>原招标后，施工单位已进场。后施工单位书面放弃该工程施工。目前已对接交易中心、财政局重新开展招标，</t>
    </r>
    <r>
      <rPr>
        <sz val="12"/>
        <rFont val="Times New Roman"/>
        <charset val="0"/>
      </rPr>
      <t>3</t>
    </r>
    <r>
      <rPr>
        <sz val="12"/>
        <rFont val="宋体"/>
        <charset val="0"/>
      </rPr>
      <t>月</t>
    </r>
    <r>
      <rPr>
        <sz val="12"/>
        <rFont val="Times New Roman"/>
        <charset val="0"/>
      </rPr>
      <t>25</t>
    </r>
    <r>
      <rPr>
        <sz val="12"/>
        <rFont val="宋体"/>
        <charset val="0"/>
      </rPr>
      <t>日挂网。</t>
    </r>
  </si>
  <si>
    <r>
      <rPr>
        <sz val="12"/>
        <rFont val="Times New Roman"/>
        <charset val="0"/>
      </rPr>
      <t>2024</t>
    </r>
    <r>
      <rPr>
        <sz val="12"/>
        <rFont val="宋体"/>
        <charset val="134"/>
      </rPr>
      <t>年</t>
    </r>
    <r>
      <rPr>
        <sz val="12"/>
        <rFont val="Times New Roman"/>
        <charset val="0"/>
      </rPr>
      <t>2</t>
    </r>
    <r>
      <rPr>
        <sz val="12"/>
        <rFont val="宋体"/>
        <charset val="134"/>
      </rPr>
      <t>月</t>
    </r>
    <r>
      <rPr>
        <sz val="12"/>
        <rFont val="Times New Roman"/>
        <charset val="0"/>
      </rPr>
      <t>-2024</t>
    </r>
    <r>
      <rPr>
        <sz val="12"/>
        <rFont val="宋体"/>
        <charset val="134"/>
      </rPr>
      <t>年</t>
    </r>
    <r>
      <rPr>
        <sz val="12"/>
        <rFont val="Times New Roman"/>
        <charset val="0"/>
      </rPr>
      <t>6</t>
    </r>
    <r>
      <rPr>
        <sz val="12"/>
        <rFont val="宋体"/>
        <charset val="134"/>
      </rPr>
      <t>月</t>
    </r>
  </si>
  <si>
    <t>东临溪镇新安西路一期建设工程</t>
  </si>
  <si>
    <r>
      <rPr>
        <sz val="12"/>
        <rFont val="宋体"/>
        <charset val="134"/>
      </rPr>
      <t>本项目位于规划新安西路东侧、广源路北侧，道路全长</t>
    </r>
    <r>
      <rPr>
        <sz val="12"/>
        <rFont val="Times New Roman"/>
        <charset val="0"/>
      </rPr>
      <t>230</t>
    </r>
    <r>
      <rPr>
        <sz val="12"/>
        <rFont val="宋体"/>
        <charset val="134"/>
      </rPr>
      <t>米，路幅宽</t>
    </r>
    <r>
      <rPr>
        <sz val="12"/>
        <rFont val="Times New Roman"/>
        <charset val="0"/>
      </rPr>
      <t>8</t>
    </r>
    <r>
      <rPr>
        <sz val="12"/>
        <rFont val="宋体"/>
        <charset val="134"/>
      </rPr>
      <t>米，双向二车道，具体建设内容包括土石方工程、路基工程、路基防护、路面铺设、路面排水、路灯工程等。</t>
    </r>
  </si>
  <si>
    <t>已完成项目立项</t>
  </si>
  <si>
    <t>林地、建设用地未完成批复</t>
  </si>
  <si>
    <r>
      <rPr>
        <sz val="12"/>
        <rFont val="Times New Roman"/>
        <charset val="0"/>
      </rPr>
      <t>1.</t>
    </r>
    <r>
      <rPr>
        <sz val="12"/>
        <rFont val="宋体"/>
        <charset val="0"/>
      </rPr>
      <t>项目资金未下达</t>
    </r>
    <r>
      <rPr>
        <sz val="12"/>
        <rFont val="Times New Roman"/>
        <charset val="0"/>
      </rPr>
      <t xml:space="preserve">
2.</t>
    </r>
    <r>
      <rPr>
        <sz val="12"/>
        <rFont val="宋体"/>
        <charset val="0"/>
      </rPr>
      <t>林地、建设用地未完成批复</t>
    </r>
  </si>
  <si>
    <r>
      <rPr>
        <sz val="12"/>
        <rFont val="Times New Roman"/>
        <charset val="0"/>
      </rPr>
      <t>2024</t>
    </r>
    <r>
      <rPr>
        <sz val="12"/>
        <rFont val="宋体"/>
        <charset val="134"/>
      </rPr>
      <t>年</t>
    </r>
    <r>
      <rPr>
        <sz val="12"/>
        <rFont val="Times New Roman"/>
        <charset val="0"/>
      </rPr>
      <t>5</t>
    </r>
    <r>
      <rPr>
        <sz val="12"/>
        <rFont val="宋体"/>
        <charset val="134"/>
      </rPr>
      <t>月</t>
    </r>
    <r>
      <rPr>
        <sz val="12"/>
        <rFont val="Times New Roman"/>
        <charset val="0"/>
      </rPr>
      <t>-2024</t>
    </r>
    <r>
      <rPr>
        <sz val="12"/>
        <rFont val="宋体"/>
        <charset val="134"/>
      </rPr>
      <t>年</t>
    </r>
    <r>
      <rPr>
        <sz val="12"/>
        <rFont val="Times New Roman"/>
        <charset val="0"/>
      </rPr>
      <t>10</t>
    </r>
    <r>
      <rPr>
        <sz val="12"/>
        <rFont val="宋体"/>
        <charset val="134"/>
      </rPr>
      <t>月</t>
    </r>
  </si>
  <si>
    <r>
      <rPr>
        <sz val="12"/>
        <rFont val="宋体"/>
        <charset val="134"/>
      </rPr>
      <t>东临溪镇年产</t>
    </r>
    <r>
      <rPr>
        <sz val="12"/>
        <rFont val="Times New Roman"/>
        <charset val="0"/>
      </rPr>
      <t>50</t>
    </r>
    <r>
      <rPr>
        <sz val="12"/>
        <rFont val="宋体"/>
        <charset val="134"/>
      </rPr>
      <t>万吨新型建材生产项目</t>
    </r>
  </si>
  <si>
    <t>休宁县齐云砂石资源开发服务有限工公司</t>
  </si>
  <si>
    <r>
      <rPr>
        <sz val="12"/>
        <rFont val="宋体"/>
        <charset val="0"/>
      </rPr>
      <t>项目占地</t>
    </r>
    <r>
      <rPr>
        <sz val="12"/>
        <rFont val="Times New Roman"/>
        <charset val="0"/>
      </rPr>
      <t>19.55</t>
    </r>
    <r>
      <rPr>
        <sz val="12"/>
        <rFont val="宋体"/>
        <charset val="0"/>
      </rPr>
      <t>亩，新建厂房</t>
    </r>
    <r>
      <rPr>
        <sz val="12"/>
        <rFont val="Times New Roman"/>
        <charset val="0"/>
      </rPr>
      <t>3800</t>
    </r>
    <r>
      <rPr>
        <sz val="12"/>
        <rFont val="宋体"/>
        <charset val="0"/>
      </rPr>
      <t>平方米及办公用房</t>
    </r>
    <r>
      <rPr>
        <sz val="12"/>
        <rFont val="Times New Roman"/>
        <charset val="0"/>
      </rPr>
      <t>400</t>
    </r>
    <r>
      <rPr>
        <sz val="12"/>
        <rFont val="宋体"/>
        <charset val="0"/>
      </rPr>
      <t>平方米，购置日产</t>
    </r>
    <r>
      <rPr>
        <sz val="12"/>
        <rFont val="Times New Roman"/>
        <charset val="0"/>
      </rPr>
      <t>2000</t>
    </r>
    <r>
      <rPr>
        <sz val="12"/>
        <rFont val="宋体"/>
        <charset val="0"/>
      </rPr>
      <t>吨新型建材生产线一条。</t>
    </r>
  </si>
  <si>
    <t>新型建材生产项目</t>
  </si>
  <si>
    <t>目前已完成项目场地部分道路硬化工程，部分设备采购</t>
  </si>
  <si>
    <t>东临溪镇文启酒店项目</t>
  </si>
  <si>
    <t>黄山文启置业发展有限公司</t>
  </si>
  <si>
    <t>项目用地面积9523平方米， 总建筑面积16500平方米， 其中办公楼和职工培训活动交流中心建筑面积4500平方米，文启酒店建筑面积12000平方米，配套高速退让用地范围打造休闲园林景观</t>
  </si>
  <si>
    <t>规划设计调整未完成，目前已完成一期土地报批、征地工作</t>
  </si>
  <si>
    <t>已完成一期土地报批、征地工作</t>
  </si>
  <si>
    <r>
      <rPr>
        <sz val="12"/>
        <rFont val="Times New Roman"/>
        <charset val="0"/>
      </rPr>
      <t>110</t>
    </r>
    <r>
      <rPr>
        <sz val="12"/>
        <rFont val="宋体"/>
        <charset val="0"/>
      </rPr>
      <t>千伏东临溪输变电工程</t>
    </r>
  </si>
  <si>
    <t>休宁县供电公司</t>
  </si>
  <si>
    <r>
      <rPr>
        <sz val="12"/>
        <rFont val="宋体"/>
        <charset val="134"/>
      </rPr>
      <t>占地约</t>
    </r>
    <r>
      <rPr>
        <sz val="12"/>
        <rFont val="Times New Roman"/>
        <charset val="134"/>
      </rPr>
      <t>15</t>
    </r>
    <r>
      <rPr>
        <sz val="12"/>
        <rFont val="宋体"/>
        <charset val="134"/>
      </rPr>
      <t>亩，新安装两台</t>
    </r>
    <r>
      <rPr>
        <sz val="12"/>
        <rFont val="Times New Roman"/>
        <charset val="134"/>
      </rPr>
      <t>5</t>
    </r>
    <r>
      <rPr>
        <sz val="12"/>
        <rFont val="宋体"/>
        <charset val="134"/>
      </rPr>
      <t>万千伏安的主变压器，终期三台</t>
    </r>
    <r>
      <rPr>
        <sz val="12"/>
        <rFont val="Times New Roman"/>
        <charset val="134"/>
      </rPr>
      <t>5</t>
    </r>
    <r>
      <rPr>
        <sz val="12"/>
        <rFont val="宋体"/>
        <charset val="134"/>
      </rPr>
      <t>万千伏安的主变压器，本期</t>
    </r>
    <r>
      <rPr>
        <sz val="12"/>
        <rFont val="Times New Roman"/>
        <charset val="134"/>
      </rPr>
      <t>10</t>
    </r>
    <r>
      <rPr>
        <sz val="12"/>
        <rFont val="宋体"/>
        <charset val="134"/>
      </rPr>
      <t>千伏出线</t>
    </r>
    <r>
      <rPr>
        <sz val="12"/>
        <rFont val="Times New Roman"/>
        <charset val="134"/>
      </rPr>
      <t>24</t>
    </r>
    <r>
      <rPr>
        <sz val="12"/>
        <rFont val="宋体"/>
        <charset val="134"/>
      </rPr>
      <t>回，终期</t>
    </r>
    <r>
      <rPr>
        <sz val="12"/>
        <rFont val="Times New Roman"/>
        <charset val="134"/>
      </rPr>
      <t>36</t>
    </r>
    <r>
      <rPr>
        <sz val="12"/>
        <rFont val="宋体"/>
        <charset val="134"/>
      </rPr>
      <t>回。</t>
    </r>
    <r>
      <rPr>
        <sz val="12"/>
        <rFont val="Times New Roman"/>
        <charset val="134"/>
      </rPr>
      <t>110</t>
    </r>
    <r>
      <rPr>
        <sz val="12"/>
        <rFont val="宋体"/>
        <charset val="134"/>
      </rPr>
      <t>千伏电缆双回，电缆全长</t>
    </r>
    <r>
      <rPr>
        <sz val="12"/>
        <rFont val="Times New Roman"/>
        <charset val="134"/>
      </rPr>
      <t>800</t>
    </r>
    <r>
      <rPr>
        <sz val="12"/>
        <rFont val="宋体"/>
        <charset val="134"/>
      </rPr>
      <t>米。</t>
    </r>
  </si>
  <si>
    <r>
      <rPr>
        <sz val="12"/>
        <rFont val="Times New Roman"/>
        <charset val="0"/>
      </rPr>
      <t>27.02</t>
    </r>
    <r>
      <rPr>
        <sz val="12"/>
        <rFont val="宋体"/>
        <charset val="134"/>
      </rPr>
      <t>亩（其中</t>
    </r>
    <r>
      <rPr>
        <sz val="12"/>
        <rFont val="Times New Roman"/>
        <charset val="0"/>
      </rPr>
      <t>14.75</t>
    </r>
    <r>
      <rPr>
        <sz val="12"/>
        <rFont val="宋体"/>
        <charset val="134"/>
      </rPr>
      <t>亩是输变电工程红线用地，其余为相邻燃气站地块和配套道路附属工程等用地）</t>
    </r>
  </si>
  <si>
    <t>23.42亩（其中14.75亩是输变电工程红线用地，其余为相邻燃气站地块和配套道路附属工程等用地）</t>
  </si>
  <si>
    <t>正在开展土地组件报批，场地土石方平整已完成</t>
  </si>
  <si>
    <t>正在开展土地、林地报批工作</t>
  </si>
  <si>
    <t>1.地块还有2棺坟墓未迁移完成；
2.平面设计需整体平移</t>
  </si>
  <si>
    <t>长三角皖南高质量智慧农业三产融合共富产业示范区项目（原休宁县东临溪镇高标准农田建设项目）</t>
  </si>
  <si>
    <r>
      <rPr>
        <sz val="12"/>
        <rFont val="Times New Roman"/>
        <charset val="0"/>
      </rPr>
      <t>1</t>
    </r>
    <r>
      <rPr>
        <sz val="12"/>
        <rFont val="宋体"/>
        <charset val="134"/>
      </rPr>
      <t>、皖南高质量智慧农业示范基地建设</t>
    </r>
    <r>
      <rPr>
        <sz val="12"/>
        <rFont val="Times New Roman"/>
        <charset val="0"/>
      </rPr>
      <t>5000</t>
    </r>
    <r>
      <rPr>
        <sz val="12"/>
        <rFont val="宋体"/>
        <charset val="134"/>
      </rPr>
      <t>亩高标准农田提升改造智慧农业示范基地（芳口村、临溪村、汊口村）：包含田块整治、灌溉与排水、田间道路、农田输配电工程、智慧农业配套工程等。</t>
    </r>
    <r>
      <rPr>
        <sz val="12"/>
        <rFont val="Times New Roman"/>
        <charset val="0"/>
      </rPr>
      <t xml:space="preserve">
2</t>
    </r>
    <r>
      <rPr>
        <sz val="12"/>
        <rFont val="宋体"/>
        <charset val="134"/>
      </rPr>
      <t>、芳口村、临溪村、汊口村村庄人居环境提升公厕、污水、给水、房前屋后整治等提档升级；沿河截污处理工程；沟渠修复治理等排水处理工程、村庄道路整治工程。</t>
    </r>
    <r>
      <rPr>
        <sz val="12"/>
        <rFont val="Times New Roman"/>
        <charset val="0"/>
      </rPr>
      <t xml:space="preserve">
3</t>
    </r>
    <r>
      <rPr>
        <sz val="12"/>
        <rFont val="宋体"/>
        <charset val="134"/>
      </rPr>
      <t>、周边水系综合治理补短板工程防洪一级堤坝工程</t>
    </r>
    <r>
      <rPr>
        <sz val="12"/>
        <rFont val="Times New Roman"/>
        <charset val="0"/>
      </rPr>
      <t>3.5</t>
    </r>
    <r>
      <rPr>
        <sz val="12"/>
        <rFont val="宋体"/>
        <charset val="134"/>
      </rPr>
      <t>千米，防洪标准为</t>
    </r>
    <r>
      <rPr>
        <sz val="12"/>
        <rFont val="Times New Roman"/>
        <charset val="0"/>
      </rPr>
      <t>20</t>
    </r>
    <r>
      <rPr>
        <sz val="12"/>
        <rFont val="宋体"/>
        <charset val="134"/>
      </rPr>
      <t>年一遇；沿岸环境生态修复工程；面源污染治理工程。</t>
    </r>
    <r>
      <rPr>
        <sz val="12"/>
        <rFont val="Times New Roman"/>
        <charset val="0"/>
      </rPr>
      <t xml:space="preserve">
</t>
    </r>
    <r>
      <rPr>
        <sz val="12"/>
        <rFont val="宋体"/>
        <charset val="134"/>
      </rPr>
      <t>4、农业生产加工展示区规划占地45亩，建设用地面积30亩，总建筑面积约24000平方米。新建农业展示和技能培训中心（含数据中心）、农事服务中心（含育秧、生产、加工区）、农业机械仓库、冷链物流仓储基地。</t>
    </r>
    <r>
      <rPr>
        <sz val="12"/>
        <rFont val="Times New Roman"/>
        <charset val="0"/>
      </rPr>
      <t xml:space="preserve">
</t>
    </r>
    <r>
      <rPr>
        <sz val="12"/>
        <rFont val="宋体"/>
        <charset val="134"/>
      </rPr>
      <t>5、农旅融合体验区，主要包括农展区、产品品鉴区、研学营地区、后勤保障区及新建汊阜共富产业路工程等。</t>
    </r>
  </si>
  <si>
    <t>正在申报专项债项目</t>
  </si>
  <si>
    <t>需县政府支持该项目申报专项债项目</t>
  </si>
  <si>
    <t>东临溪镇新安西路建设建设工程</t>
  </si>
  <si>
    <r>
      <rPr>
        <sz val="12"/>
        <rFont val="宋体"/>
        <charset val="134"/>
      </rPr>
      <t>道路全长</t>
    </r>
    <r>
      <rPr>
        <sz val="12"/>
        <rFont val="Times New Roman"/>
        <charset val="0"/>
      </rPr>
      <t>1216</t>
    </r>
    <r>
      <rPr>
        <sz val="12"/>
        <rFont val="宋体"/>
        <charset val="134"/>
      </rPr>
      <t>米，宽</t>
    </r>
    <r>
      <rPr>
        <sz val="12"/>
        <rFont val="Times New Roman"/>
        <charset val="0"/>
      </rPr>
      <t>7.5</t>
    </r>
    <r>
      <rPr>
        <sz val="12"/>
        <rFont val="宋体"/>
        <charset val="134"/>
      </rPr>
      <t>米，双向二车道，具体建设内容包括土石方工程、路基工程、路基防护、路面铺设、路面排水、路灯工程等。</t>
    </r>
  </si>
  <si>
    <t>黄山市休宁县东临溪镇水系连通及水美乡村工程</t>
  </si>
  <si>
    <r>
      <rPr>
        <sz val="12"/>
        <rFont val="宋体"/>
        <charset val="134"/>
      </rPr>
      <t>对东临溪镇镇域范围内汊水河、三村河两侧村庄、农田等水系开展建设。</t>
    </r>
    <r>
      <rPr>
        <sz val="12"/>
        <rFont val="Times New Roman"/>
        <charset val="134"/>
      </rPr>
      <t xml:space="preserve">1. </t>
    </r>
    <r>
      <rPr>
        <sz val="12"/>
        <rFont val="宋体"/>
        <charset val="134"/>
      </rPr>
      <t>水系连通：对存在河湖水系割裂，水体流动性差等问题的河湖水系，通过连通河湖沟渠堰塘、整治河道卡口段、疏通断头河、完善小型引排水配套设施等措施，增强水体流动性，恢复河湖、沟渠、堰塘、湿地等各类水体的自然连通。</t>
    </r>
    <r>
      <rPr>
        <sz val="12"/>
        <rFont val="Times New Roman"/>
        <charset val="134"/>
      </rPr>
      <t>2.</t>
    </r>
    <r>
      <rPr>
        <sz val="12"/>
        <rFont val="宋体"/>
        <charset val="134"/>
      </rPr>
      <t>河道清障：对非法侵占水域、非法采砂、生活（建筑）垃圾乱堆、违法建筑等</t>
    </r>
    <r>
      <rPr>
        <sz val="12"/>
        <rFont val="Times New Roman"/>
        <charset val="134"/>
      </rPr>
      <t>“</t>
    </r>
    <r>
      <rPr>
        <sz val="12"/>
        <rFont val="宋体"/>
        <charset val="134"/>
      </rPr>
      <t>四乱</t>
    </r>
    <r>
      <rPr>
        <sz val="12"/>
        <rFont val="Times New Roman"/>
        <charset val="134"/>
      </rPr>
      <t>”</t>
    </r>
    <r>
      <rPr>
        <sz val="12"/>
        <rFont val="宋体"/>
        <charset val="134"/>
      </rPr>
      <t>问题，集中开展</t>
    </r>
    <r>
      <rPr>
        <sz val="12"/>
        <rFont val="Times New Roman"/>
        <charset val="134"/>
      </rPr>
      <t>“</t>
    </r>
    <r>
      <rPr>
        <sz val="12"/>
        <rFont val="宋体"/>
        <charset val="134"/>
      </rPr>
      <t>清四乱</t>
    </r>
    <r>
      <rPr>
        <sz val="12"/>
        <rFont val="Times New Roman"/>
        <charset val="134"/>
      </rPr>
      <t>”</t>
    </r>
    <r>
      <rPr>
        <sz val="12"/>
        <rFont val="宋体"/>
        <charset val="134"/>
      </rPr>
      <t>整治，重点清除阻碍行洪的违章建筑、倾倒的垃圾渣土、采砂场弃料、林木和高杆作物等。对清除的废弃物及垃圾进行妥善处置，逐步退还河湖水域生态空间，恢复河湖水系自然面貌。</t>
    </r>
    <r>
      <rPr>
        <sz val="12"/>
        <rFont val="Times New Roman"/>
        <charset val="134"/>
      </rPr>
      <t>3.</t>
    </r>
    <r>
      <rPr>
        <sz val="12"/>
        <rFont val="宋体"/>
        <charset val="134"/>
      </rPr>
      <t>清淤疏浚：对于底泥堆积影响行洪滞洪空间或底泥污染严重的河道进行清淤和疏浚，河道清淤应考虑区分主河槽及滩地，不宜改变现状河道天然河势。</t>
    </r>
    <r>
      <rPr>
        <sz val="12"/>
        <rFont val="Times New Roman"/>
        <charset val="134"/>
      </rPr>
      <t>4.</t>
    </r>
    <r>
      <rPr>
        <sz val="12"/>
        <rFont val="宋体"/>
        <charset val="134"/>
      </rPr>
      <t>岸坡整治：对集镇、村庄、集中居民点、重要基础设施、产业规划所在地等重点河段布设与城乡景观、生态环境相协调的岸坡整治措施。合理确定河道岸线的走向，尽量维护河流的自然形态，避免裁弯取直、侵占河道。因地制宜选择岸坡型式，尽可能以生态护岸护坡为主，尽量保持岸坡原生态，保护生物的多样性。在人口聚居区域，应考虑亲水便民设施。</t>
    </r>
    <r>
      <rPr>
        <sz val="12"/>
        <rFont val="Times New Roman"/>
        <charset val="134"/>
      </rPr>
      <t>5.</t>
    </r>
    <r>
      <rPr>
        <sz val="12"/>
        <rFont val="宋体"/>
        <charset val="134"/>
      </rPr>
      <t>水源涵养与水土保持：</t>
    </r>
    <r>
      <rPr>
        <sz val="12"/>
        <rFont val="Times New Roman"/>
        <charset val="134"/>
      </rPr>
      <t xml:space="preserve"> </t>
    </r>
    <r>
      <rPr>
        <sz val="12"/>
        <rFont val="宋体"/>
        <charset val="134"/>
      </rPr>
      <t>水源涵养与水土保持应考虑工程措施和非工程措施，根据地形地势及人类活动情况，将水系治理划分为生态自然修复区、综合治理区和沟（河）道及湖库周边整治区，针对各区问题提出综合治理方案。根据当地实际条件，对工程措施、林草措施和封育生态修复措施进行优化配置。生态自然修复区可采取封禁保护或辅以人工治理等措施；综合治理区采用工程、植物和耕作等综合措施；沟（河）道及湖库周边整治区可采取沟道治理、护坡护岸、土地整治或绿化美化措施。树木和草皮尽量利用本土植物。</t>
    </r>
    <r>
      <rPr>
        <sz val="12"/>
        <rFont val="Times New Roman"/>
        <charset val="134"/>
      </rPr>
      <t>6.</t>
    </r>
    <r>
      <rPr>
        <sz val="12"/>
        <rFont val="宋体"/>
        <charset val="134"/>
      </rPr>
      <t>河湖管护：划定农村河湖管理范围，明晰各项水利工程权属，落实工程管护主体和责任，落实工程管护人员和经费，创新管护模式，引入市场机制，鼓励各类企业、协会、组织等通过招投标方式承接管护业务。依托</t>
    </r>
    <r>
      <rPr>
        <sz val="12"/>
        <rFont val="Times New Roman"/>
        <charset val="134"/>
      </rPr>
      <t>“</t>
    </r>
    <r>
      <rPr>
        <sz val="12"/>
        <rFont val="宋体"/>
        <charset val="134"/>
      </rPr>
      <t>河（湖）长制</t>
    </r>
    <r>
      <rPr>
        <sz val="12"/>
        <rFont val="Times New Roman"/>
        <charset val="134"/>
      </rPr>
      <t>”</t>
    </r>
    <r>
      <rPr>
        <sz val="12"/>
        <rFont val="宋体"/>
        <charset val="134"/>
      </rPr>
      <t>，开展农村河湖及小微水体等管理维护工作，后续资金落实、管理手段可统一纳入河长制管理。</t>
    </r>
    <r>
      <rPr>
        <sz val="12"/>
        <rFont val="Times New Roman"/>
        <charset val="134"/>
      </rPr>
      <t>7.</t>
    </r>
    <r>
      <rPr>
        <sz val="12"/>
        <rFont val="宋体"/>
        <charset val="134"/>
      </rPr>
      <t>防污控污：包括农村污水收集处理、点源污染、面源污染与排污口整治等。集中收集处理农村生活垃圾，拆除禁养区内规模性养殖场，推广畜禽粪污无害化处理，实行化肥农药减量增效，建设污水管道及污水处理厂，整改或关停污水直排入河的企业，整治排污口，构建污水导流装置，建立生态型污水强化处理装置等。</t>
    </r>
    <r>
      <rPr>
        <sz val="12"/>
        <rFont val="Times New Roman"/>
        <charset val="134"/>
      </rPr>
      <t>8.</t>
    </r>
    <r>
      <rPr>
        <sz val="12"/>
        <rFont val="宋体"/>
        <charset val="134"/>
      </rPr>
      <t>景观人文：在挖掘当地人文风貌、河湖文化的基础上，以不影响安全性和实用性为前提，丰富现有水利工程的文化意境，结合当地产业、农旅经济、当地历史文化，打造农旅融合区；结合创新类文化及水功能需求进行文化设施建设。尽量采用生态材料，不宜进行过多的人为硬质景观营造。</t>
    </r>
  </si>
  <si>
    <t>已完成项目谋划工作</t>
  </si>
  <si>
    <t>需县政府与县农水局、县财政局对上争取项目资金</t>
  </si>
  <si>
    <t>新安江流域（芳口村段）水污染综合治理及生态保护修复工程（二期）</t>
  </si>
  <si>
    <r>
      <rPr>
        <sz val="12"/>
        <rFont val="宋体"/>
        <charset val="0"/>
      </rPr>
      <t>芳口村沿率水及叉水河岸修建生态护岸</t>
    </r>
    <r>
      <rPr>
        <sz val="12"/>
        <rFont val="Times New Roman"/>
        <charset val="0"/>
      </rPr>
      <t>2.02</t>
    </r>
    <r>
      <rPr>
        <sz val="12"/>
        <rFont val="宋体"/>
        <charset val="0"/>
      </rPr>
      <t>千米，并对沿线生态进行修复，修复面积约</t>
    </r>
    <r>
      <rPr>
        <sz val="12"/>
        <rFont val="Times New Roman"/>
        <charset val="0"/>
      </rPr>
      <t>2.0155</t>
    </r>
    <r>
      <rPr>
        <sz val="12"/>
        <rFont val="宋体"/>
        <charset val="0"/>
      </rPr>
      <t>万平方米、中心主干渠修复</t>
    </r>
    <r>
      <rPr>
        <sz val="12"/>
        <rFont val="Times New Roman"/>
        <charset val="0"/>
      </rPr>
      <t>1.577</t>
    </r>
    <r>
      <rPr>
        <sz val="12"/>
        <rFont val="宋体"/>
        <charset val="0"/>
      </rPr>
      <t>千米。修建村庄及沿河</t>
    </r>
    <r>
      <rPr>
        <sz val="12"/>
        <rFont val="Times New Roman"/>
        <charset val="0"/>
      </rPr>
      <t>d300-d400</t>
    </r>
    <r>
      <rPr>
        <sz val="12"/>
        <rFont val="宋体"/>
        <charset val="0"/>
      </rPr>
      <t>截污管道</t>
    </r>
    <r>
      <rPr>
        <sz val="12"/>
        <rFont val="Times New Roman"/>
        <charset val="0"/>
      </rPr>
      <t>10.77</t>
    </r>
    <r>
      <rPr>
        <sz val="12"/>
        <rFont val="宋体"/>
        <charset val="0"/>
      </rPr>
      <t>千米，村庄路面恢复</t>
    </r>
    <r>
      <rPr>
        <sz val="12"/>
        <rFont val="Times New Roman"/>
        <charset val="0"/>
      </rPr>
      <t>2.654</t>
    </r>
    <r>
      <rPr>
        <sz val="12"/>
        <rFont val="宋体"/>
        <charset val="0"/>
      </rPr>
      <t>万平方米，村庄内部新建沟渠</t>
    </r>
    <r>
      <rPr>
        <sz val="12"/>
        <rFont val="Times New Roman"/>
        <charset val="0"/>
      </rPr>
      <t>1.276</t>
    </r>
    <r>
      <rPr>
        <sz val="12"/>
        <rFont val="宋体"/>
        <charset val="0"/>
      </rPr>
      <t>千米，沟渠清淤</t>
    </r>
    <r>
      <rPr>
        <sz val="12"/>
        <rFont val="Times New Roman"/>
        <charset val="0"/>
      </rPr>
      <t>3785</t>
    </r>
    <r>
      <rPr>
        <sz val="12"/>
        <rFont val="宋体"/>
        <charset val="0"/>
      </rPr>
      <t>立方米。</t>
    </r>
  </si>
  <si>
    <t>储备（转化新开工）</t>
  </si>
  <si>
    <t>1.新安江流域（率水段）已完成招标，发布土地征收公告
2.资金已由县农水局落实新安江流域治理专项资金；
3.正在开展芳口村枧东区域污水管网工程</t>
  </si>
  <si>
    <r>
      <rPr>
        <sz val="12"/>
        <rFont val="Times New Roman"/>
        <charset val="0"/>
      </rPr>
      <t>1.</t>
    </r>
    <r>
      <rPr>
        <sz val="12"/>
        <rFont val="宋体"/>
        <charset val="0"/>
      </rPr>
      <t>由于设计方案正在编制，所以用地范围红线未确定；</t>
    </r>
    <r>
      <rPr>
        <sz val="12"/>
        <rFont val="Times New Roman"/>
        <charset val="0"/>
      </rPr>
      <t xml:space="preserve">
2.</t>
    </r>
    <r>
      <rPr>
        <sz val="12"/>
        <rFont val="宋体"/>
        <charset val="0"/>
      </rPr>
      <t>征地资金未明确。</t>
    </r>
  </si>
  <si>
    <t>蓝田镇宜居宜业和美乡村项目</t>
  </si>
  <si>
    <r>
      <rPr>
        <sz val="12"/>
        <rFont val="宋体"/>
        <charset val="0"/>
      </rPr>
      <t>围绕</t>
    </r>
    <r>
      <rPr>
        <sz val="12"/>
        <rFont val="Times New Roman"/>
        <charset val="0"/>
      </rPr>
      <t>“</t>
    </r>
    <r>
      <rPr>
        <sz val="12"/>
        <rFont val="宋体"/>
        <charset val="0"/>
      </rPr>
      <t>一路一馆一饮一游园一景点两整治两基地</t>
    </r>
    <r>
      <rPr>
        <sz val="12"/>
        <rFont val="Times New Roman"/>
        <charset val="0"/>
      </rPr>
      <t>”</t>
    </r>
    <r>
      <rPr>
        <sz val="12"/>
        <rFont val="宋体"/>
        <charset val="0"/>
      </rPr>
      <t>进行一期进行建设，具体包括最美风景道建设项目、水口林游园项目、儒村国风研学基地、乡村饮水提升项目、儒村人居环境提升项目、精品示范村建设方案项目和企业投资的枧潭景区滑草场项目</t>
    </r>
    <r>
      <rPr>
        <sz val="12"/>
        <rFont val="Times New Roman"/>
        <charset val="0"/>
      </rPr>
      <t>7</t>
    </r>
    <r>
      <rPr>
        <sz val="12"/>
        <rFont val="宋体"/>
        <charset val="0"/>
      </rPr>
      <t>大项目。</t>
    </r>
  </si>
  <si>
    <t>围绕“一路一馆一饮一游园一景点两整治两基地”进行一期进行建设，部分完工</t>
  </si>
  <si>
    <t>蓝田镇和美乡村</t>
  </si>
  <si>
    <t>部分子项目完成施工</t>
  </si>
  <si>
    <t>征地6亩</t>
  </si>
  <si>
    <t>蓝田镇流域生态清洁小流域综合治理项目</t>
  </si>
  <si>
    <r>
      <rPr>
        <sz val="12"/>
        <rFont val="宋体"/>
        <charset val="134"/>
      </rPr>
      <t>1.生态保护区：封禁治理工程</t>
    </r>
    <r>
      <rPr>
        <sz val="12"/>
        <rFont val="Times New Roman"/>
        <charset val="134"/>
      </rPr>
      <t>700</t>
    </r>
    <r>
      <rPr>
        <sz val="12"/>
        <rFont val="宋体"/>
        <charset val="134"/>
      </rPr>
      <t>公顷，其中疏林补植</t>
    </r>
    <r>
      <rPr>
        <sz val="12"/>
        <rFont val="Times New Roman"/>
        <charset val="134"/>
      </rPr>
      <t>300</t>
    </r>
    <r>
      <rPr>
        <sz val="12"/>
        <rFont val="宋体"/>
        <charset val="134"/>
      </rPr>
      <t>公顷，封育管护</t>
    </r>
    <r>
      <rPr>
        <sz val="12"/>
        <rFont val="Times New Roman"/>
        <charset val="134"/>
      </rPr>
      <t>360</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150</t>
    </r>
    <r>
      <rPr>
        <sz val="12"/>
        <rFont val="宋体"/>
        <charset val="134"/>
      </rPr>
      <t>公顷，其中等高补植</t>
    </r>
    <r>
      <rPr>
        <sz val="12"/>
        <rFont val="Times New Roman"/>
        <charset val="134"/>
      </rPr>
      <t>60914</t>
    </r>
    <r>
      <rPr>
        <sz val="12"/>
        <rFont val="宋体"/>
        <charset val="134"/>
      </rPr>
      <t>株、坡面水系工程（截水沟</t>
    </r>
    <r>
      <rPr>
        <sz val="12"/>
        <rFont val="Times New Roman"/>
        <charset val="134"/>
      </rPr>
      <t>1793</t>
    </r>
    <r>
      <rPr>
        <sz val="12"/>
        <rFont val="宋体"/>
        <charset val="134"/>
      </rPr>
      <t>米，纵向排水沟</t>
    </r>
    <r>
      <rPr>
        <sz val="12"/>
        <rFont val="Times New Roman"/>
        <charset val="134"/>
      </rPr>
      <t>5031</t>
    </r>
    <r>
      <rPr>
        <sz val="12"/>
        <rFont val="宋体"/>
        <charset val="134"/>
      </rPr>
      <t>米，横向排水沟</t>
    </r>
    <r>
      <rPr>
        <sz val="12"/>
        <rFont val="Times New Roman"/>
        <charset val="134"/>
      </rPr>
      <t>318</t>
    </r>
    <r>
      <rPr>
        <sz val="12"/>
        <rFont val="宋体"/>
        <charset val="134"/>
      </rPr>
      <t>米，蓄水池</t>
    </r>
    <r>
      <rPr>
        <sz val="12"/>
        <rFont val="Times New Roman"/>
        <charset val="134"/>
      </rPr>
      <t>30</t>
    </r>
    <r>
      <rPr>
        <sz val="12"/>
        <rFont val="宋体"/>
        <charset val="134"/>
      </rPr>
      <t>座，沉沙池</t>
    </r>
    <r>
      <rPr>
        <sz val="12"/>
        <rFont val="Times New Roman"/>
        <charset val="134"/>
      </rPr>
      <t>40</t>
    </r>
    <r>
      <rPr>
        <sz val="12"/>
        <rFont val="宋体"/>
        <charset val="134"/>
      </rPr>
      <t>座）、生产道路</t>
    </r>
    <r>
      <rPr>
        <sz val="12"/>
        <rFont val="Times New Roman"/>
        <charset val="134"/>
      </rPr>
      <t>8276</t>
    </r>
    <r>
      <rPr>
        <sz val="12"/>
        <rFont val="宋体"/>
        <charset val="134"/>
      </rPr>
      <t>米、道路绿化</t>
    </r>
    <r>
      <rPr>
        <sz val="12"/>
        <rFont val="Times New Roman"/>
        <charset val="134"/>
      </rPr>
      <t>6732.81</t>
    </r>
    <r>
      <rPr>
        <sz val="12"/>
        <rFont val="宋体"/>
        <charset val="134"/>
      </rPr>
      <t>平方米、拦沙坝</t>
    </r>
    <r>
      <rPr>
        <sz val="12"/>
        <rFont val="Times New Roman"/>
        <charset val="134"/>
      </rPr>
      <t>5</t>
    </r>
    <r>
      <rPr>
        <sz val="12"/>
        <rFont val="宋体"/>
        <charset val="134"/>
      </rPr>
      <t>座；农村人居环境整治工程：其中道路整治工程（主要道路路面修复</t>
    </r>
    <r>
      <rPr>
        <sz val="12"/>
        <rFont val="Times New Roman"/>
        <charset val="134"/>
      </rPr>
      <t>2455</t>
    </r>
    <r>
      <rPr>
        <sz val="12"/>
        <rFont val="宋体"/>
        <charset val="134"/>
      </rPr>
      <t>米、巷道清理修补</t>
    </r>
    <r>
      <rPr>
        <sz val="12"/>
        <rFont val="Times New Roman"/>
        <charset val="134"/>
      </rPr>
      <t>829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100</t>
    </r>
    <r>
      <rPr>
        <sz val="12"/>
        <rFont val="宋体"/>
        <charset val="134"/>
      </rPr>
      <t>个、村庄绿化工程</t>
    </r>
    <r>
      <rPr>
        <sz val="12"/>
        <rFont val="Times New Roman"/>
        <charset val="134"/>
      </rPr>
      <t>15</t>
    </r>
    <r>
      <rPr>
        <sz val="12"/>
        <rFont val="宋体"/>
        <charset val="134"/>
      </rPr>
      <t>处、下河台阶</t>
    </r>
    <r>
      <rPr>
        <sz val="12"/>
        <rFont val="Times New Roman"/>
        <charset val="134"/>
      </rPr>
      <t>9</t>
    </r>
    <r>
      <rPr>
        <sz val="12"/>
        <rFont val="宋体"/>
        <charset val="134"/>
      </rPr>
      <t>处、水土保持文化宣传牌</t>
    </r>
    <r>
      <rPr>
        <sz val="12"/>
        <rFont val="Times New Roman"/>
        <charset val="134"/>
      </rPr>
      <t>8</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770</t>
    </r>
    <r>
      <rPr>
        <sz val="12"/>
        <rFont val="宋体"/>
        <charset val="134"/>
      </rPr>
      <t>米、护岸加固</t>
    </r>
    <r>
      <rPr>
        <sz val="12"/>
        <rFont val="Times New Roman"/>
        <charset val="134"/>
      </rPr>
      <t>80</t>
    </r>
    <r>
      <rPr>
        <sz val="12"/>
        <rFont val="宋体"/>
        <charset val="134"/>
      </rPr>
      <t>米、新建砌石护脚</t>
    </r>
    <r>
      <rPr>
        <sz val="12"/>
        <rFont val="Times New Roman"/>
        <charset val="134"/>
      </rPr>
      <t xml:space="preserve"> +</t>
    </r>
    <r>
      <rPr>
        <sz val="12"/>
        <rFont val="宋体"/>
        <charset val="134"/>
      </rPr>
      <t>清水平台）、新建堰坝</t>
    </r>
    <r>
      <rPr>
        <sz val="12"/>
        <rFont val="Times New Roman"/>
        <charset val="134"/>
      </rPr>
      <t>3</t>
    </r>
    <r>
      <rPr>
        <sz val="12"/>
        <rFont val="宋体"/>
        <charset val="134"/>
      </rPr>
      <t>座。</t>
    </r>
  </si>
  <si>
    <t>豸坑民宿群项目</t>
  </si>
  <si>
    <t>蓝田镇
人民政府</t>
  </si>
  <si>
    <r>
      <rPr>
        <sz val="12"/>
        <rFont val="宋体"/>
        <charset val="134"/>
      </rPr>
      <t>蓝田镇</t>
    </r>
  </si>
  <si>
    <r>
      <rPr>
        <sz val="12"/>
        <rFont val="宋体"/>
        <charset val="134"/>
      </rPr>
      <t>项目初步选址于蓝田镇迪岭村豸坑组，利用豸坑组</t>
    </r>
    <r>
      <rPr>
        <sz val="12"/>
        <rFont val="Times New Roman"/>
        <charset val="0"/>
      </rPr>
      <t>13</t>
    </r>
    <r>
      <rPr>
        <sz val="12"/>
        <rFont val="宋体"/>
        <charset val="134"/>
      </rPr>
      <t>栋农房（其中</t>
    </r>
    <r>
      <rPr>
        <sz val="12"/>
        <rFont val="Times New Roman"/>
        <charset val="0"/>
      </rPr>
      <t>9</t>
    </r>
    <r>
      <rPr>
        <sz val="12"/>
        <rFont val="宋体"/>
        <charset val="134"/>
      </rPr>
      <t>栋闲置），引入社会资本进行整村收储、整村打造具备当地景观特色的民宿群。</t>
    </r>
  </si>
  <si>
    <r>
      <rPr>
        <sz val="12"/>
        <rFont val="Times New Roman"/>
        <charset val="0"/>
      </rPr>
      <t>80</t>
    </r>
    <r>
      <rPr>
        <sz val="12"/>
        <rFont val="宋体"/>
        <charset val="134"/>
      </rPr>
      <t>（均为耕地，系流转，流转后保留土地使用性质和原貌）</t>
    </r>
  </si>
  <si>
    <r>
      <rPr>
        <sz val="12"/>
        <rFont val="Times New Roman"/>
        <charset val="0"/>
      </rPr>
      <t>13</t>
    </r>
    <r>
      <rPr>
        <sz val="12"/>
        <rFont val="宋体"/>
        <charset val="134"/>
      </rPr>
      <t>（收储用于民宿打造）</t>
    </r>
  </si>
  <si>
    <t>休宁县溪口镇乡村振兴示范区建设项目</t>
  </si>
  <si>
    <t>溪口镇
人民政府</t>
  </si>
  <si>
    <r>
      <rPr>
        <sz val="12"/>
        <rFont val="Times New Roman"/>
        <charset val="0"/>
      </rPr>
      <t>1.</t>
    </r>
    <r>
      <rPr>
        <sz val="12"/>
        <rFont val="宋体"/>
        <charset val="0"/>
      </rPr>
      <t>建设镇区停车场</t>
    </r>
    <r>
      <rPr>
        <sz val="12"/>
        <rFont val="Times New Roman"/>
        <charset val="0"/>
      </rPr>
      <t>3200</t>
    </r>
    <r>
      <rPr>
        <sz val="12"/>
        <rFont val="宋体"/>
        <charset val="0"/>
      </rPr>
      <t>平方米，其中木梨硔接待中心停车场</t>
    </r>
    <r>
      <rPr>
        <sz val="12"/>
        <rFont val="Times New Roman"/>
        <charset val="0"/>
      </rPr>
      <t>2000</t>
    </r>
    <r>
      <rPr>
        <sz val="12"/>
        <rFont val="宋体"/>
        <charset val="0"/>
      </rPr>
      <t>平方米，建设附属护岸</t>
    </r>
    <r>
      <rPr>
        <sz val="12"/>
        <rFont val="Times New Roman"/>
        <charset val="0"/>
      </rPr>
      <t>700</t>
    </r>
    <r>
      <rPr>
        <sz val="12"/>
        <rFont val="宋体"/>
        <charset val="0"/>
      </rPr>
      <t>米等。</t>
    </r>
    <r>
      <rPr>
        <sz val="12"/>
        <rFont val="Times New Roman"/>
        <charset val="0"/>
      </rPr>
      <t xml:space="preserve">
2.</t>
    </r>
    <r>
      <rPr>
        <sz val="12"/>
        <rFont val="宋体"/>
        <charset val="0"/>
      </rPr>
      <t>对阳干村旅游基础设施进行提升改造，包括道路、供水、雨污水管网三线下地、路灯等。</t>
    </r>
    <r>
      <rPr>
        <sz val="12"/>
        <rFont val="Times New Roman"/>
        <charset val="0"/>
      </rPr>
      <t xml:space="preserve">
3.</t>
    </r>
    <r>
      <rPr>
        <sz val="12"/>
        <rFont val="宋体"/>
        <charset val="0"/>
      </rPr>
      <t>收储土地</t>
    </r>
    <r>
      <rPr>
        <sz val="12"/>
        <rFont val="Times New Roman"/>
        <charset val="0"/>
      </rPr>
      <t>3</t>
    </r>
    <r>
      <rPr>
        <sz val="12"/>
        <rFont val="宋体"/>
        <charset val="0"/>
      </rPr>
      <t>亩，包括地上附着房屋，建设农产品集散中心</t>
    </r>
    <r>
      <rPr>
        <sz val="12"/>
        <rFont val="Times New Roman"/>
        <charset val="0"/>
      </rPr>
      <t>2000</t>
    </r>
    <r>
      <rPr>
        <sz val="12"/>
        <rFont val="宋体"/>
        <charset val="0"/>
      </rPr>
      <t>平方米，配套建设道路、绿化、供水、供电工程（高低压）工程，空调、排水及消防工程，亮化工程，大门、围墙等附属设施。</t>
    </r>
    <r>
      <rPr>
        <sz val="12"/>
        <rFont val="Times New Roman"/>
        <charset val="0"/>
      </rPr>
      <t xml:space="preserve">
4.</t>
    </r>
    <r>
      <rPr>
        <sz val="12"/>
        <rFont val="宋体"/>
        <charset val="0"/>
      </rPr>
      <t>打造</t>
    </r>
    <r>
      <rPr>
        <sz val="12"/>
        <rFont val="Times New Roman"/>
        <charset val="0"/>
      </rPr>
      <t>“</t>
    </r>
    <r>
      <rPr>
        <sz val="12"/>
        <rFont val="宋体"/>
        <charset val="0"/>
      </rPr>
      <t>心安双溪</t>
    </r>
    <r>
      <rPr>
        <sz val="12"/>
        <rFont val="Times New Roman"/>
        <charset val="0"/>
      </rPr>
      <t>”</t>
    </r>
    <r>
      <rPr>
        <sz val="12"/>
        <rFont val="宋体"/>
        <charset val="0"/>
      </rPr>
      <t>民宿工程，对溪口桥头原法庭和派出所公产房进行收储并进行改造和利用，对沿线及对岸风貌进行整治，包括雨污水管网、强弱电下地、旅游步道建设、路灯等。</t>
    </r>
  </si>
  <si>
    <r>
      <rPr>
        <sz val="12"/>
        <rFont val="宋体"/>
        <charset val="0"/>
      </rPr>
      <t>1.</t>
    </r>
    <r>
      <rPr>
        <sz val="12"/>
        <rFont val="宋体"/>
        <charset val="134"/>
      </rPr>
      <t>完成农产品集散中心建设并竣工投入运营；</t>
    </r>
    <r>
      <rPr>
        <sz val="12"/>
        <rFont val="宋体"/>
        <charset val="0"/>
      </rPr>
      <t>2.</t>
    </r>
    <r>
      <rPr>
        <sz val="12"/>
        <rFont val="宋体"/>
        <charset val="134"/>
      </rPr>
      <t>完成</t>
    </r>
    <r>
      <rPr>
        <sz val="12"/>
        <rFont val="宋体"/>
        <charset val="0"/>
      </rPr>
      <t>“</t>
    </r>
    <r>
      <rPr>
        <sz val="12"/>
        <rFont val="宋体"/>
        <charset val="134"/>
      </rPr>
      <t>心安双溪</t>
    </r>
    <r>
      <rPr>
        <sz val="12"/>
        <rFont val="宋体"/>
        <charset val="0"/>
      </rPr>
      <t>”</t>
    </r>
    <r>
      <rPr>
        <sz val="12"/>
        <rFont val="宋体"/>
        <charset val="134"/>
      </rPr>
      <t>民宿项目建设并运营；</t>
    </r>
    <r>
      <rPr>
        <sz val="12"/>
        <rFont val="宋体"/>
        <charset val="0"/>
      </rPr>
      <t>3.</t>
    </r>
    <r>
      <rPr>
        <sz val="12"/>
        <rFont val="宋体"/>
        <charset val="134"/>
      </rPr>
      <t>完成滨江生态停车场建设</t>
    </r>
  </si>
  <si>
    <t>溪口镇乡村基础设施建设项目、溪口镇人居环境整治项目</t>
  </si>
  <si>
    <r>
      <rPr>
        <sz val="12"/>
        <rFont val="Times New Roman"/>
        <charset val="0"/>
      </rPr>
      <t>1.</t>
    </r>
    <r>
      <rPr>
        <sz val="12"/>
        <rFont val="宋体"/>
        <charset val="0"/>
      </rPr>
      <t>阳干村完成石板路铺设</t>
    </r>
    <r>
      <rPr>
        <sz val="12"/>
        <rFont val="Times New Roman"/>
        <charset val="0"/>
      </rPr>
      <t>2000</t>
    </r>
    <r>
      <rPr>
        <sz val="12"/>
        <rFont val="宋体"/>
        <charset val="0"/>
      </rPr>
      <t>米，配套自来水、雨水、弱电管网</t>
    </r>
    <r>
      <rPr>
        <sz val="12"/>
        <rFont val="Times New Roman"/>
        <charset val="0"/>
      </rPr>
      <t>2000</t>
    </r>
    <r>
      <rPr>
        <sz val="12"/>
        <rFont val="宋体"/>
        <charset val="0"/>
      </rPr>
      <t>米，完成健身广场、村标等节点打造，完成三线下地改造，阳干入村道路及停车场工程混凝土挡墙完成</t>
    </r>
    <r>
      <rPr>
        <sz val="12"/>
        <rFont val="Times New Roman"/>
        <charset val="0"/>
      </rPr>
      <t>900</t>
    </r>
    <r>
      <rPr>
        <sz val="12"/>
        <rFont val="宋体"/>
        <charset val="0"/>
      </rPr>
      <t>米。水沟完成</t>
    </r>
    <r>
      <rPr>
        <sz val="12"/>
        <rFont val="Times New Roman"/>
        <charset val="0"/>
      </rPr>
      <t>390</t>
    </r>
    <r>
      <rPr>
        <sz val="12"/>
        <rFont val="宋体"/>
        <charset val="0"/>
      </rPr>
      <t>米</t>
    </r>
    <r>
      <rPr>
        <sz val="12"/>
        <rFont val="Times New Roman"/>
        <charset val="0"/>
      </rPr>
      <t>,</t>
    </r>
    <r>
      <rPr>
        <sz val="12"/>
        <rFont val="宋体"/>
        <charset val="0"/>
      </rPr>
      <t>水稳层完成</t>
    </r>
    <r>
      <rPr>
        <sz val="12"/>
        <rFont val="Times New Roman"/>
        <charset val="0"/>
      </rPr>
      <t>1800</t>
    </r>
    <r>
      <rPr>
        <sz val="12"/>
        <rFont val="宋体"/>
        <charset val="0"/>
      </rPr>
      <t>平方米，沥青面层完成</t>
    </r>
    <r>
      <rPr>
        <sz val="12"/>
        <rFont val="Times New Roman"/>
        <charset val="0"/>
      </rPr>
      <t>1800</t>
    </r>
    <r>
      <rPr>
        <sz val="12"/>
        <rFont val="宋体"/>
        <charset val="0"/>
      </rPr>
      <t>平方米，停车场公厕完成，桥头节点完成碎拼石板园路、水稳层铺设、草坪铺设、景观平台及台阶安装大理石面层，台阶扶手安装，凉亭改造；</t>
    </r>
    <r>
      <rPr>
        <sz val="12"/>
        <rFont val="Times New Roman"/>
        <charset val="0"/>
      </rPr>
      <t xml:space="preserve">                                                                                                                                                       2.</t>
    </r>
    <r>
      <rPr>
        <sz val="12"/>
        <rFont val="宋体"/>
        <charset val="0"/>
      </rPr>
      <t>综合服务用房土地平整完成</t>
    </r>
    <r>
      <rPr>
        <sz val="12"/>
        <rFont val="Times New Roman"/>
        <charset val="0"/>
      </rPr>
      <t>10</t>
    </r>
    <r>
      <rPr>
        <sz val="12"/>
        <rFont val="宋体"/>
        <charset val="0"/>
      </rPr>
      <t>亩；</t>
    </r>
    <r>
      <rPr>
        <sz val="12"/>
        <rFont val="Times New Roman"/>
        <charset val="0"/>
      </rPr>
      <t xml:space="preserve">                                                                                                                                                                                                                                                                             3.</t>
    </r>
    <r>
      <rPr>
        <sz val="12"/>
        <rFont val="宋体"/>
        <charset val="0"/>
      </rPr>
      <t>下街</t>
    </r>
    <r>
      <rPr>
        <sz val="12"/>
        <rFont val="Times New Roman"/>
        <charset val="0"/>
      </rPr>
      <t>400</t>
    </r>
    <r>
      <rPr>
        <sz val="12"/>
        <rFont val="宋体"/>
        <charset val="0"/>
      </rPr>
      <t>米挡土墙墙身完成，人行道破除，弱电管网安装</t>
    </r>
    <r>
      <rPr>
        <sz val="12"/>
        <rFont val="Times New Roman"/>
        <charset val="0"/>
      </rPr>
      <t>500</t>
    </r>
    <r>
      <rPr>
        <sz val="12"/>
        <rFont val="宋体"/>
        <charset val="0"/>
      </rPr>
      <t>米，水稳层铺设完成</t>
    </r>
    <r>
      <rPr>
        <sz val="12"/>
        <rFont val="Times New Roman"/>
        <charset val="0"/>
      </rPr>
      <t>1200</t>
    </r>
    <r>
      <rPr>
        <sz val="12"/>
        <rFont val="宋体"/>
        <charset val="0"/>
      </rPr>
      <t>平米，红麻石护栏安装，人行道浇筑完成</t>
    </r>
    <r>
      <rPr>
        <sz val="12"/>
        <rFont val="Times New Roman"/>
        <charset val="0"/>
      </rPr>
      <t>400</t>
    </r>
    <r>
      <rPr>
        <sz val="12"/>
        <rFont val="宋体"/>
        <charset val="0"/>
      </rPr>
      <t>米；</t>
    </r>
    <r>
      <rPr>
        <sz val="12"/>
        <rFont val="Times New Roman"/>
        <charset val="0"/>
      </rPr>
      <t xml:space="preserve">                                                                                          4.</t>
    </r>
    <r>
      <rPr>
        <sz val="12"/>
        <rFont val="宋体"/>
        <charset val="0"/>
      </rPr>
      <t>镇区</t>
    </r>
    <r>
      <rPr>
        <sz val="12"/>
        <rFont val="Times New Roman"/>
        <charset val="0"/>
      </rPr>
      <t>2</t>
    </r>
    <r>
      <rPr>
        <sz val="12"/>
        <rFont val="宋体"/>
        <charset val="0"/>
      </rPr>
      <t>座公厕完成；</t>
    </r>
    <r>
      <rPr>
        <sz val="12"/>
        <rFont val="Times New Roman"/>
        <charset val="0"/>
      </rPr>
      <t xml:space="preserve">                                                                                                                                              
5.</t>
    </r>
    <r>
      <rPr>
        <sz val="12"/>
        <rFont val="宋体"/>
        <charset val="0"/>
      </rPr>
      <t>木梨硔人居环境整治，完成旅游步道建设，五小园打造等；</t>
    </r>
    <r>
      <rPr>
        <sz val="12"/>
        <rFont val="Times New Roman"/>
        <charset val="0"/>
      </rPr>
      <t xml:space="preserve">                                                                                                                
6.</t>
    </r>
    <r>
      <rPr>
        <sz val="12"/>
        <rFont val="宋体"/>
        <charset val="0"/>
      </rPr>
      <t>东充节点完成；</t>
    </r>
    <r>
      <rPr>
        <sz val="12"/>
        <rFont val="Times New Roman"/>
        <charset val="0"/>
      </rPr>
      <t xml:space="preserve">                                                                                                                                                                   
7.</t>
    </r>
    <r>
      <rPr>
        <sz val="12"/>
        <rFont val="宋体"/>
        <charset val="0"/>
      </rPr>
      <t>红庙节点完成；</t>
    </r>
    <r>
      <rPr>
        <sz val="12"/>
        <rFont val="Times New Roman"/>
        <charset val="0"/>
      </rPr>
      <t xml:space="preserve">                                                                                                                              
8.</t>
    </r>
    <r>
      <rPr>
        <sz val="12"/>
        <rFont val="宋体"/>
        <charset val="0"/>
      </rPr>
      <t>溪口大道人行道改造通信管道安装</t>
    </r>
    <r>
      <rPr>
        <sz val="12"/>
        <rFont val="Times New Roman"/>
        <charset val="0"/>
      </rPr>
      <t>2800</t>
    </r>
    <r>
      <rPr>
        <sz val="12"/>
        <rFont val="宋体"/>
        <charset val="0"/>
      </rPr>
      <t>米，混凝土面层浇筑完成。</t>
    </r>
    <r>
      <rPr>
        <sz val="12"/>
        <rFont val="Times New Roman"/>
        <charset val="0"/>
      </rPr>
      <t xml:space="preserve">
9.</t>
    </r>
    <r>
      <rPr>
        <sz val="12"/>
        <rFont val="宋体"/>
        <charset val="0"/>
      </rPr>
      <t>镇区停车场水稳层沥青铺设</t>
    </r>
    <r>
      <rPr>
        <sz val="12"/>
        <rFont val="Times New Roman"/>
        <charset val="0"/>
      </rPr>
      <t>4000</t>
    </r>
    <r>
      <rPr>
        <sz val="12"/>
        <rFont val="宋体"/>
        <charset val="0"/>
      </rPr>
      <t>平方米；完成医院支路沥青路面铺设；完成美一天超市广场建设；完成镇区支路，政府支路停车场完成，和村埠头完成；石田栈道框架结构梁完成</t>
    </r>
    <r>
      <rPr>
        <sz val="12"/>
        <rFont val="Times New Roman"/>
        <charset val="0"/>
      </rPr>
      <t>100%</t>
    </r>
    <r>
      <rPr>
        <sz val="12"/>
        <rFont val="宋体"/>
        <charset val="0"/>
      </rPr>
      <t>，地板钢架和扶手安装</t>
    </r>
    <r>
      <rPr>
        <sz val="12"/>
        <rFont val="Times New Roman"/>
        <charset val="0"/>
      </rPr>
      <t>400</t>
    </r>
    <r>
      <rPr>
        <sz val="12"/>
        <rFont val="宋体"/>
        <charset val="0"/>
      </rPr>
      <t>米，绿化完成；</t>
    </r>
    <r>
      <rPr>
        <sz val="12"/>
        <rFont val="Times New Roman"/>
        <charset val="0"/>
      </rPr>
      <t xml:space="preserve">
10.</t>
    </r>
    <r>
      <rPr>
        <sz val="12"/>
        <rFont val="宋体"/>
        <charset val="0"/>
      </rPr>
      <t>朱家巷自来水管网铺设完成；</t>
    </r>
    <r>
      <rPr>
        <sz val="12"/>
        <rFont val="Times New Roman"/>
        <charset val="0"/>
      </rPr>
      <t xml:space="preserve">
11.</t>
    </r>
    <r>
      <rPr>
        <sz val="12"/>
        <rFont val="宋体"/>
        <charset val="0"/>
      </rPr>
      <t>滨江停车场右岸路基土石方回填完成，级配完成。</t>
    </r>
  </si>
  <si>
    <r>
      <rPr>
        <sz val="12"/>
        <rFont val="Times New Roman"/>
        <charset val="0"/>
      </rPr>
      <t>1.</t>
    </r>
    <r>
      <rPr>
        <sz val="12"/>
        <rFont val="宋体"/>
        <charset val="0"/>
      </rPr>
      <t>农贸市场拟选址地块约</t>
    </r>
    <r>
      <rPr>
        <sz val="12"/>
        <rFont val="Times New Roman"/>
        <charset val="0"/>
      </rPr>
      <t>1.7</t>
    </r>
    <r>
      <rPr>
        <sz val="12"/>
        <rFont val="宋体"/>
        <charset val="0"/>
      </rPr>
      <t>亩，涉及溪口村</t>
    </r>
    <r>
      <rPr>
        <sz val="12"/>
        <rFont val="Times New Roman"/>
        <charset val="0"/>
      </rPr>
      <t>7</t>
    </r>
    <r>
      <rPr>
        <sz val="12"/>
        <rFont val="宋体"/>
        <charset val="0"/>
      </rPr>
      <t>组集体用地，共</t>
    </r>
    <r>
      <rPr>
        <sz val="12"/>
        <rFont val="Times New Roman"/>
        <charset val="0"/>
      </rPr>
      <t>57</t>
    </r>
    <r>
      <rPr>
        <sz val="12"/>
        <rFont val="宋体"/>
        <charset val="0"/>
      </rPr>
      <t>户，已完成</t>
    </r>
    <r>
      <rPr>
        <sz val="12"/>
        <rFont val="Times New Roman"/>
        <charset val="0"/>
      </rPr>
      <t>57</t>
    </r>
    <r>
      <rPr>
        <sz val="12"/>
        <rFont val="宋体"/>
        <charset val="0"/>
      </rPr>
      <t>户签字；</t>
    </r>
    <r>
      <rPr>
        <sz val="12"/>
        <rFont val="Times New Roman"/>
        <charset val="0"/>
      </rPr>
      <t xml:space="preserve">
 2.</t>
    </r>
    <r>
      <rPr>
        <sz val="12"/>
        <rFont val="宋体"/>
        <charset val="0"/>
      </rPr>
      <t>滨江生态停车场完成</t>
    </r>
    <r>
      <rPr>
        <sz val="12"/>
        <rFont val="Times New Roman"/>
        <charset val="0"/>
      </rPr>
      <t>106</t>
    </r>
    <r>
      <rPr>
        <sz val="12"/>
        <rFont val="宋体"/>
        <charset val="0"/>
      </rPr>
      <t>户</t>
    </r>
    <r>
      <rPr>
        <sz val="12"/>
        <rFont val="Times New Roman"/>
        <charset val="0"/>
      </rPr>
      <t>15.4378</t>
    </r>
    <r>
      <rPr>
        <sz val="12"/>
        <rFont val="宋体"/>
        <charset val="0"/>
      </rPr>
      <t>亩土地征收</t>
    </r>
  </si>
  <si>
    <r>
      <rPr>
        <sz val="12"/>
        <rFont val="Times New Roman"/>
        <charset val="0"/>
      </rPr>
      <t>1.</t>
    </r>
    <r>
      <rPr>
        <sz val="12"/>
        <rFont val="宋体"/>
        <charset val="0"/>
      </rPr>
      <t>农贸市场规划设计方案未上规委会，土地指标报批及规划建设方案报批缺乏上位规划支撑，国空暂未批复，控制性详规刚刚启动编制；</t>
    </r>
    <r>
      <rPr>
        <sz val="12"/>
        <rFont val="Times New Roman"/>
        <charset val="0"/>
      </rPr>
      <t xml:space="preserve">
2.</t>
    </r>
    <r>
      <rPr>
        <sz val="12"/>
        <rFont val="宋体"/>
        <charset val="0"/>
      </rPr>
      <t>民宿项目供地涉及溪口老法院和供销社公产房，土地性质为办公住宅用地，现需调整为商服用地，经招拍挂程序后项目性质为新建项目，受限于公路和河道退让，可使用面积较少，通过现有房屋改造的方式又不能改变原有建筑风貌及高度限制，无法满足运营商的要求；</t>
    </r>
    <r>
      <rPr>
        <sz val="12"/>
        <rFont val="Times New Roman"/>
        <charset val="0"/>
      </rPr>
      <t xml:space="preserve">
3.</t>
    </r>
    <r>
      <rPr>
        <sz val="12"/>
        <rFont val="宋体"/>
        <charset val="0"/>
      </rPr>
      <t>民宿周边房屋收储资金来源尚未明确，专项债资金是否能用于房屋收储。</t>
    </r>
  </si>
  <si>
    <r>
      <rPr>
        <sz val="12"/>
        <rFont val="Times New Roman"/>
        <charset val="0"/>
      </rPr>
      <t>2022</t>
    </r>
    <r>
      <rPr>
        <sz val="12"/>
        <rFont val="宋体"/>
        <charset val="134"/>
      </rPr>
      <t>年</t>
    </r>
    <r>
      <rPr>
        <sz val="12"/>
        <rFont val="Times New Roman"/>
        <charset val="0"/>
      </rPr>
      <t>7</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</si>
  <si>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休宁县溪口江冰潭段生态廊道建设项目</t>
  </si>
  <si>
    <r>
      <rPr>
        <sz val="12"/>
        <rFont val="宋体"/>
        <charset val="134"/>
      </rPr>
      <t>新建镇区段、溪口段、江冰潭段生态廊道，新建生态护岸</t>
    </r>
    <r>
      <rPr>
        <sz val="12"/>
        <rFont val="Times New Roman"/>
        <charset val="0"/>
      </rPr>
      <t>4700</t>
    </r>
    <r>
      <rPr>
        <sz val="12"/>
        <rFont val="宋体"/>
        <charset val="134"/>
      </rPr>
      <t>米、生态步道</t>
    </r>
    <r>
      <rPr>
        <sz val="12"/>
        <rFont val="Times New Roman"/>
        <charset val="0"/>
      </rPr>
      <t>6000</t>
    </r>
    <r>
      <rPr>
        <sz val="12"/>
        <rFont val="宋体"/>
        <charset val="134"/>
      </rPr>
      <t>米、生态隔离带</t>
    </r>
    <r>
      <rPr>
        <sz val="12"/>
        <rFont val="Times New Roman"/>
        <charset val="0"/>
      </rPr>
      <t>3</t>
    </r>
    <r>
      <rPr>
        <sz val="12"/>
        <rFont val="宋体"/>
        <charset val="134"/>
      </rPr>
      <t>平方千米；沿线污水管管网</t>
    </r>
    <r>
      <rPr>
        <sz val="12"/>
        <rFont val="Times New Roman"/>
        <charset val="0"/>
      </rPr>
      <t>3000</t>
    </r>
    <r>
      <rPr>
        <sz val="12"/>
        <rFont val="宋体"/>
        <charset val="134"/>
      </rPr>
      <t>米，管径</t>
    </r>
    <r>
      <rPr>
        <sz val="12"/>
        <rFont val="Times New Roman"/>
        <charset val="0"/>
      </rPr>
      <t>300-500</t>
    </r>
    <r>
      <rPr>
        <sz val="12"/>
        <rFont val="宋体"/>
        <charset val="134"/>
      </rPr>
      <t>毫米。清理沿线河道及周边垃圾</t>
    </r>
    <r>
      <rPr>
        <sz val="12"/>
        <rFont val="Times New Roman"/>
        <charset val="0"/>
      </rPr>
      <t>0.5</t>
    </r>
    <r>
      <rPr>
        <sz val="12"/>
        <rFont val="宋体"/>
        <charset val="134"/>
      </rPr>
      <t>万吨</t>
    </r>
    <r>
      <rPr>
        <sz val="12"/>
        <rFont val="Times New Roman"/>
        <charset val="0"/>
      </rPr>
      <t>/</t>
    </r>
    <r>
      <rPr>
        <sz val="12"/>
        <rFont val="宋体"/>
        <charset val="134"/>
      </rPr>
      <t>年，增设江边路灯和景观灯</t>
    </r>
    <r>
      <rPr>
        <sz val="12"/>
        <rFont val="Times New Roman"/>
        <charset val="0"/>
      </rPr>
      <t>120</t>
    </r>
    <r>
      <rPr>
        <sz val="12"/>
        <rFont val="宋体"/>
        <charset val="134"/>
      </rPr>
      <t>盏，新建生态停车场</t>
    </r>
    <r>
      <rPr>
        <sz val="12"/>
        <rFont val="Times New Roman"/>
        <charset val="0"/>
      </rPr>
      <t>400</t>
    </r>
    <r>
      <rPr>
        <sz val="12"/>
        <rFont val="宋体"/>
        <charset val="134"/>
      </rPr>
      <t>平方米，对率水河边村落进行人居环境整治。</t>
    </r>
  </si>
  <si>
    <r>
      <rPr>
        <sz val="12"/>
        <rFont val="宋体"/>
        <charset val="134"/>
      </rPr>
      <t>休宁县溪口镇生态廊道</t>
    </r>
    <r>
      <rPr>
        <sz val="12"/>
        <rFont val="Times New Roman"/>
        <charset val="0"/>
      </rPr>
      <t>-</t>
    </r>
    <r>
      <rPr>
        <sz val="12"/>
        <rFont val="宋体"/>
        <charset val="134"/>
      </rPr>
      <t>溪口湿地建设工程</t>
    </r>
  </si>
  <si>
    <r>
      <rPr>
        <sz val="12"/>
        <rFont val="宋体"/>
        <charset val="134"/>
      </rPr>
      <t>建设生态氨磷拦截沟共</t>
    </r>
    <r>
      <rPr>
        <sz val="12"/>
        <rFont val="Times New Roman"/>
        <charset val="0"/>
      </rPr>
      <t>1100</t>
    </r>
    <r>
      <rPr>
        <sz val="12"/>
        <rFont val="宋体"/>
        <charset val="134"/>
      </rPr>
      <t>米，包括植草沟、沉水动植物水下森林系统、生态边坡治理、氮磷吸收模块等，建设金竹河河滨生态缓冲带</t>
    </r>
    <r>
      <rPr>
        <sz val="12"/>
        <rFont val="Times New Roman"/>
        <charset val="0"/>
      </rPr>
      <t>3</t>
    </r>
    <r>
      <rPr>
        <sz val="12"/>
        <rFont val="宋体"/>
        <charset val="134"/>
      </rPr>
      <t>处共</t>
    </r>
    <r>
      <rPr>
        <sz val="12"/>
        <rFont val="Times New Roman"/>
        <charset val="0"/>
      </rPr>
      <t>180</t>
    </r>
    <r>
      <rPr>
        <sz val="12"/>
        <rFont val="宋体"/>
        <charset val="134"/>
      </rPr>
      <t>亩</t>
    </r>
    <r>
      <rPr>
        <sz val="12"/>
        <rFont val="Times New Roman"/>
        <charset val="0"/>
      </rPr>
      <t>;</t>
    </r>
    <r>
      <rPr>
        <sz val="12"/>
        <rFont val="宋体"/>
        <charset val="134"/>
      </rPr>
      <t>建设村落型河滨缓冲带</t>
    </r>
    <r>
      <rPr>
        <sz val="12"/>
        <rFont val="Times New Roman"/>
        <charset val="0"/>
      </rPr>
      <t>5</t>
    </r>
    <r>
      <rPr>
        <sz val="12"/>
        <rFont val="宋体"/>
        <charset val="134"/>
      </rPr>
      <t>处共</t>
    </r>
    <r>
      <rPr>
        <sz val="12"/>
        <rFont val="Times New Roman"/>
        <charset val="0"/>
      </rPr>
      <t>115</t>
    </r>
    <r>
      <rPr>
        <sz val="12"/>
        <rFont val="宋体"/>
        <charset val="134"/>
      </rPr>
      <t>亩，建设近自然人工湿地</t>
    </r>
    <r>
      <rPr>
        <sz val="12"/>
        <rFont val="Times New Roman"/>
        <charset val="0"/>
      </rPr>
      <t>12</t>
    </r>
    <r>
      <rPr>
        <sz val="12"/>
        <rFont val="宋体"/>
        <charset val="134"/>
      </rPr>
      <t>亩，包括湿地周边强化生态净化带，挺水博物区，沉水植物区，吸收模块，多个质复合料，引排水，集布水，填料配置</t>
    </r>
    <r>
      <rPr>
        <sz val="12"/>
        <rFont val="Times New Roman"/>
        <charset val="0"/>
      </rPr>
      <t xml:space="preserve"> </t>
    </r>
    <r>
      <rPr>
        <sz val="12"/>
        <rFont val="宋体"/>
        <charset val="134"/>
      </rPr>
      <t>植物配和防渗防堵害等。</t>
    </r>
  </si>
  <si>
    <t>休宁县建制村通双车道祖源路改建工程</t>
  </si>
  <si>
    <t>修建通双车道5.5千米，言坑至祖源山上道路黑色化改造，附属挡墙、边沟建设。</t>
  </si>
  <si>
    <t>溪口镇祖源村至木梨硔观光火车项目</t>
  </si>
  <si>
    <t>黄山源德景区商业运营管理有限
公司</t>
  </si>
  <si>
    <t>新建祖源至木梨硔观光火车4.4千米，包括新建道路基础，火车站台、轨道建设、车辆购置与改造安装等。</t>
  </si>
  <si>
    <t>\</t>
  </si>
  <si>
    <t>德上高速碜坑源组
施工便道建设工程</t>
  </si>
  <si>
    <t>皖赣项目办</t>
  </si>
  <si>
    <t>流口镇
人民政府</t>
  </si>
  <si>
    <t>修建柘坑组至罗倒隧道施工便道，长约7千米，宽约5米，约8处错车道建设，道路护坡挡墙等基础设施建设。</t>
  </si>
  <si>
    <t>流口镇德上高速便道建设工程</t>
  </si>
  <si>
    <t>完成临时租用土地146亩，修建施工便道约4公里（含基础设施挡墙建设）,对部分村组原有道路进行路基加固，修建便桥1座，修建错车道5个。</t>
  </si>
  <si>
    <r>
      <rPr>
        <sz val="12"/>
        <rFont val="宋体"/>
        <charset val="0"/>
      </rPr>
      <t>已批复临时用地</t>
    </r>
    <r>
      <rPr>
        <sz val="12"/>
        <rFont val="Times New Roman"/>
        <charset val="0"/>
      </rPr>
      <t>187</t>
    </r>
    <r>
      <rPr>
        <sz val="12"/>
        <rFont val="宋体"/>
        <charset val="0"/>
      </rPr>
      <t>亩</t>
    </r>
  </si>
  <si>
    <t>德上高速华坑组施工便道及基础设施建设</t>
  </si>
  <si>
    <r>
      <rPr>
        <sz val="12"/>
        <rFont val="宋体"/>
        <charset val="134"/>
      </rPr>
      <t>临时征地约</t>
    </r>
    <r>
      <rPr>
        <sz val="12"/>
        <rFont val="Times New Roman"/>
        <charset val="0"/>
      </rPr>
      <t>26</t>
    </r>
    <r>
      <rPr>
        <sz val="12"/>
        <rFont val="宋体"/>
        <charset val="134"/>
      </rPr>
      <t>亩，改建一条宽约</t>
    </r>
    <r>
      <rPr>
        <sz val="12"/>
        <rFont val="Times New Roman"/>
        <charset val="0"/>
      </rPr>
      <t>5</t>
    </r>
    <r>
      <rPr>
        <sz val="12"/>
        <rFont val="宋体"/>
        <charset val="134"/>
      </rPr>
      <t>米，全长</t>
    </r>
    <r>
      <rPr>
        <sz val="12"/>
        <rFont val="Times New Roman"/>
        <charset val="0"/>
      </rPr>
      <t>3</t>
    </r>
    <r>
      <rPr>
        <sz val="12"/>
        <rFont val="宋体"/>
        <charset val="134"/>
      </rPr>
      <t>千米的施工便道；修建会车道约</t>
    </r>
    <r>
      <rPr>
        <sz val="12"/>
        <rFont val="Times New Roman"/>
        <charset val="0"/>
      </rPr>
      <t>20</t>
    </r>
    <r>
      <rPr>
        <sz val="12"/>
        <rFont val="宋体"/>
        <charset val="134"/>
      </rPr>
      <t>个；原路基修缮加固；边坡治理；部分道路硬化及其他附属工程。</t>
    </r>
  </si>
  <si>
    <t>完成临时租用土地58亩，修建施工便道约3公里（含基础设施挡墙建设），对部分村组原有道路进行路基加固，修建便桥2座，建设错车道8个。</t>
  </si>
  <si>
    <t>已批复临时用地58亩</t>
  </si>
  <si>
    <t>汪村镇回源村农民新村建设项目</t>
  </si>
  <si>
    <t>汪村镇
人民政府</t>
  </si>
  <si>
    <r>
      <rPr>
        <sz val="12"/>
        <rFont val="宋体"/>
        <charset val="0"/>
      </rPr>
      <t>土石方工程、</t>
    </r>
    <r>
      <rPr>
        <sz val="12"/>
        <rFont val="Times New Roman"/>
        <charset val="0"/>
      </rPr>
      <t>11</t>
    </r>
    <r>
      <rPr>
        <sz val="12"/>
        <rFont val="宋体"/>
        <charset val="0"/>
      </rPr>
      <t>户农村住宅土建工程（含配套给排水、电力供应、景观改造等）、生态边坡防治及配套工程等。</t>
    </r>
  </si>
  <si>
    <t>3号地块场地平整已基本完成,挡墙建设已完成</t>
  </si>
  <si>
    <t>汪村镇汪村村农民新村建设项目</t>
  </si>
  <si>
    <r>
      <rPr>
        <sz val="12"/>
        <rFont val="宋体"/>
        <charset val="0"/>
      </rPr>
      <t>土石方工程、</t>
    </r>
    <r>
      <rPr>
        <sz val="12"/>
        <rFont val="Times New Roman"/>
        <charset val="0"/>
      </rPr>
      <t>15</t>
    </r>
    <r>
      <rPr>
        <sz val="12"/>
        <rFont val="宋体"/>
        <charset val="0"/>
      </rPr>
      <t>户农村住宅土建工程（含配套给排水、电力供应、景观改造等）、生态边坡防治及配套工程。</t>
    </r>
  </si>
  <si>
    <t>1、2号地块场地平整已完成，正在修建挡墙</t>
  </si>
  <si>
    <t>德上高速施工便道建设</t>
  </si>
  <si>
    <r>
      <rPr>
        <sz val="12"/>
        <rFont val="宋体"/>
        <charset val="134"/>
      </rPr>
      <t>修建高速施工便道</t>
    </r>
    <r>
      <rPr>
        <sz val="12"/>
        <rFont val="Times New Roman"/>
        <charset val="0"/>
      </rPr>
      <t>14</t>
    </r>
    <r>
      <rPr>
        <sz val="12"/>
        <rFont val="宋体"/>
        <charset val="134"/>
      </rPr>
      <t>条，均宽</t>
    </r>
    <r>
      <rPr>
        <sz val="12"/>
        <rFont val="Times New Roman"/>
        <charset val="0"/>
      </rPr>
      <t>6</t>
    </r>
    <r>
      <rPr>
        <sz val="12"/>
        <rFont val="宋体"/>
        <charset val="134"/>
      </rPr>
      <t>米，总长度</t>
    </r>
    <r>
      <rPr>
        <sz val="12"/>
        <rFont val="Times New Roman"/>
        <charset val="0"/>
      </rPr>
      <t>1800</t>
    </r>
    <r>
      <rPr>
        <sz val="12"/>
        <rFont val="宋体"/>
        <charset val="134"/>
      </rPr>
      <t>米。</t>
    </r>
  </si>
  <si>
    <t>休宁县汪村镇德上高速施工便道建设工程项目</t>
  </si>
  <si>
    <r>
      <rPr>
        <sz val="12"/>
        <rFont val="Times New Roman"/>
        <charset val="0"/>
      </rPr>
      <t>2023</t>
    </r>
    <r>
      <rPr>
        <sz val="12"/>
        <rFont val="宋体"/>
        <charset val="134"/>
      </rPr>
      <t>年</t>
    </r>
    <r>
      <rPr>
        <sz val="12"/>
        <rFont val="Times New Roman"/>
        <charset val="0"/>
      </rPr>
      <t>6</t>
    </r>
    <r>
      <rPr>
        <sz val="12"/>
        <rFont val="宋体"/>
        <charset val="134"/>
      </rPr>
      <t>月</t>
    </r>
    <r>
      <rPr>
        <sz val="12"/>
        <rFont val="Times New Roman"/>
        <charset val="0"/>
      </rPr>
      <t>-2024</t>
    </r>
    <r>
      <rPr>
        <sz val="12"/>
        <rFont val="宋体"/>
        <charset val="134"/>
      </rPr>
      <t>年</t>
    </r>
    <r>
      <rPr>
        <sz val="12"/>
        <rFont val="Times New Roman"/>
        <charset val="0"/>
      </rPr>
      <t>12</t>
    </r>
    <r>
      <rPr>
        <sz val="12"/>
        <rFont val="宋体"/>
        <charset val="134"/>
      </rPr>
      <t>月</t>
    </r>
  </si>
  <si>
    <t>汪村镇泉水鱼风情小镇改造提升项目</t>
  </si>
  <si>
    <t>汪村镇人民政府</t>
  </si>
  <si>
    <t>泉水鱼风情小镇汪村镇镇区，高速沿线附近10户渔家乐进行整治，新建D400污水管道，总长度2000米；破路恢复面积约3000平方米；沿线建筑立面改造工程，总面积2000平方米。</t>
  </si>
  <si>
    <t>汪村镇高速沿线环境风貌提升工程</t>
  </si>
  <si>
    <r>
      <rPr>
        <sz val="12"/>
        <rFont val="宋体"/>
        <charset val="134"/>
      </rPr>
      <t>新建高速口地标</t>
    </r>
    <r>
      <rPr>
        <sz val="12"/>
        <rFont val="Times New Roman"/>
        <charset val="0"/>
      </rPr>
      <t>1</t>
    </r>
    <r>
      <rPr>
        <sz val="12"/>
        <rFont val="宋体"/>
        <charset val="134"/>
      </rPr>
      <t>处，节点打造</t>
    </r>
    <r>
      <rPr>
        <sz val="12"/>
        <rFont val="Times New Roman"/>
        <charset val="0"/>
      </rPr>
      <t>2</t>
    </r>
    <r>
      <rPr>
        <sz val="12"/>
        <rFont val="宋体"/>
        <charset val="134"/>
      </rPr>
      <t>处，新建公厕</t>
    </r>
    <r>
      <rPr>
        <sz val="12"/>
        <rFont val="Times New Roman"/>
        <charset val="0"/>
      </rPr>
      <t>1</t>
    </r>
    <r>
      <rPr>
        <sz val="12"/>
        <rFont val="宋体"/>
        <charset val="134"/>
      </rPr>
      <t>座，沿线景观提升工程，总长度</t>
    </r>
    <r>
      <rPr>
        <sz val="12"/>
        <rFont val="Times New Roman"/>
        <charset val="0"/>
      </rPr>
      <t>2000</t>
    </r>
    <r>
      <rPr>
        <sz val="12"/>
        <rFont val="宋体"/>
        <charset val="134"/>
      </rPr>
      <t>米；亮化提升工程，总长度</t>
    </r>
    <r>
      <rPr>
        <sz val="12"/>
        <rFont val="Times New Roman"/>
        <charset val="0"/>
      </rPr>
      <t>2000</t>
    </r>
    <r>
      <rPr>
        <sz val="12"/>
        <rFont val="宋体"/>
        <charset val="134"/>
      </rPr>
      <t>米。</t>
    </r>
  </si>
  <si>
    <t>汪村镇田里村和美乡村精品示范村项目</t>
  </si>
  <si>
    <r>
      <rPr>
        <sz val="12"/>
        <rFont val="Times New Roman"/>
        <charset val="0"/>
      </rPr>
      <t>1.</t>
    </r>
    <r>
      <rPr>
        <sz val="12"/>
        <rFont val="宋体"/>
        <charset val="134"/>
      </rPr>
      <t>连口组至石屋坑组、岭脚组道路拓宽：总长</t>
    </r>
    <r>
      <rPr>
        <sz val="12"/>
        <rFont val="Times New Roman"/>
        <charset val="0"/>
      </rPr>
      <t>5.8</t>
    </r>
    <r>
      <rPr>
        <sz val="12"/>
        <rFont val="宋体"/>
        <charset val="134"/>
      </rPr>
      <t>千米，拓宽</t>
    </r>
    <r>
      <rPr>
        <sz val="12"/>
        <rFont val="Times New Roman"/>
        <charset val="0"/>
      </rPr>
      <t>1.5</t>
    </r>
    <r>
      <rPr>
        <sz val="12"/>
        <rFont val="宋体"/>
        <charset val="134"/>
      </rPr>
      <t>米。</t>
    </r>
    <r>
      <rPr>
        <sz val="12"/>
        <rFont val="Times New Roman"/>
        <charset val="0"/>
      </rPr>
      <t xml:space="preserve">
2.</t>
    </r>
    <r>
      <rPr>
        <sz val="12"/>
        <rFont val="宋体"/>
        <charset val="134"/>
      </rPr>
      <t>民宿改造：租赁、收储石屋坑组和岭脚组农房</t>
    </r>
    <r>
      <rPr>
        <sz val="12"/>
        <rFont val="Times New Roman"/>
        <charset val="0"/>
      </rPr>
      <t>10</t>
    </r>
    <r>
      <rPr>
        <sz val="12"/>
        <rFont val="宋体"/>
        <charset val="134"/>
      </rPr>
      <t>栋，进行装修及周边环境改造。</t>
    </r>
    <r>
      <rPr>
        <sz val="12"/>
        <rFont val="Times New Roman"/>
        <charset val="0"/>
      </rPr>
      <t xml:space="preserve">
3.</t>
    </r>
    <r>
      <rPr>
        <sz val="12"/>
        <rFont val="宋体"/>
        <charset val="134"/>
      </rPr>
      <t>游客综合服务中心：新建石屋坑游客综合服务中心</t>
    </r>
    <r>
      <rPr>
        <sz val="12"/>
        <rFont val="Times New Roman"/>
        <charset val="0"/>
      </rPr>
      <t>1</t>
    </r>
    <r>
      <rPr>
        <sz val="12"/>
        <rFont val="宋体"/>
        <charset val="134"/>
      </rPr>
      <t>座，新建</t>
    </r>
    <r>
      <rPr>
        <sz val="12"/>
        <rFont val="Times New Roman"/>
        <charset val="0"/>
      </rPr>
      <t>300</t>
    </r>
    <r>
      <rPr>
        <sz val="12"/>
        <rFont val="宋体"/>
        <charset val="134"/>
      </rPr>
      <t>平方米两层新徽派建筑包含旅游公厕，游客咨询服务大厅，包厢</t>
    </r>
    <r>
      <rPr>
        <sz val="12"/>
        <rFont val="Times New Roman"/>
        <charset val="0"/>
      </rPr>
      <t>3</t>
    </r>
    <r>
      <rPr>
        <sz val="12"/>
        <rFont val="宋体"/>
        <charset val="134"/>
      </rPr>
      <t>个，休息大厅（农产品展示、团队餐餐厅）、厨房，周边地块为生态草坪式停车场。</t>
    </r>
    <r>
      <rPr>
        <sz val="12"/>
        <rFont val="Times New Roman"/>
        <charset val="0"/>
      </rPr>
      <t xml:space="preserve">
4.</t>
    </r>
    <r>
      <rPr>
        <sz val="12"/>
        <rFont val="宋体"/>
        <charset val="134"/>
      </rPr>
      <t>泉水鱼博物馆：改建岭脚组旧小学为泉水鱼博物馆，一楼为泉水鱼历史展示，二楼为游客体验及电商平台。</t>
    </r>
    <r>
      <rPr>
        <sz val="12"/>
        <rFont val="Times New Roman"/>
        <charset val="0"/>
      </rPr>
      <t xml:space="preserve">
5.</t>
    </r>
    <r>
      <rPr>
        <sz val="12"/>
        <rFont val="宋体"/>
        <charset val="134"/>
      </rPr>
      <t>田里村全村人居环境整治提升。</t>
    </r>
    <r>
      <rPr>
        <sz val="12"/>
        <rFont val="Times New Roman"/>
        <charset val="0"/>
      </rPr>
      <t xml:space="preserve">
6.</t>
    </r>
    <r>
      <rPr>
        <sz val="12"/>
        <rFont val="宋体"/>
        <charset val="134"/>
      </rPr>
      <t>改造连口组苞芦松工厂二楼，作为特色农产品展示区及电商销售平台。</t>
    </r>
  </si>
  <si>
    <t>徽语茶养（一期）
项目</t>
  </si>
  <si>
    <t>安徽农华建设发展有限公司</t>
  </si>
  <si>
    <t>商山镇
人民政府</t>
  </si>
  <si>
    <r>
      <rPr>
        <sz val="12"/>
        <rFont val="宋体"/>
        <charset val="0"/>
      </rPr>
      <t>项目占地约</t>
    </r>
    <r>
      <rPr>
        <sz val="12"/>
        <rFont val="Times New Roman"/>
        <charset val="0"/>
      </rPr>
      <t>350</t>
    </r>
    <r>
      <rPr>
        <sz val="12"/>
        <rFont val="宋体"/>
        <charset val="0"/>
      </rPr>
      <t>亩，其中建设用地约</t>
    </r>
    <r>
      <rPr>
        <sz val="12"/>
        <rFont val="Times New Roman"/>
        <charset val="0"/>
      </rPr>
      <t>60</t>
    </r>
    <r>
      <rPr>
        <sz val="12"/>
        <rFont val="宋体"/>
        <charset val="0"/>
      </rPr>
      <t>亩，总建筑面积</t>
    </r>
    <r>
      <rPr>
        <sz val="12"/>
        <rFont val="Times New Roman"/>
        <charset val="0"/>
      </rPr>
      <t>1.39</t>
    </r>
    <r>
      <rPr>
        <sz val="12"/>
        <rFont val="宋体"/>
        <charset val="0"/>
      </rPr>
      <t>万平方米，新建绿色农科、康养旅居、研学教育等。</t>
    </r>
  </si>
  <si>
    <t>项目运营中心主体基本完工，建设区主要道路建设完成，部分农业景观建设完成</t>
  </si>
  <si>
    <t>6月18日召开徽语茶养项目调度会，县资规局反馈项目建设用地预计于10月获批，年底进行土地挂牌</t>
  </si>
  <si>
    <t>暂无进展</t>
  </si>
  <si>
    <t>黄山市友宸茶叶资源综合利用项目
（二期）</t>
  </si>
  <si>
    <t>黄山友宸茶叶有限公司</t>
  </si>
  <si>
    <r>
      <rPr>
        <sz val="12"/>
        <rFont val="宋体"/>
        <charset val="134"/>
      </rPr>
      <t>项目占地</t>
    </r>
    <r>
      <rPr>
        <sz val="12"/>
        <rFont val="Times New Roman"/>
        <charset val="134"/>
      </rPr>
      <t>18</t>
    </r>
    <r>
      <rPr>
        <sz val="12"/>
        <rFont val="宋体"/>
        <charset val="134"/>
      </rPr>
      <t>亩，总建筑面积为</t>
    </r>
    <r>
      <rPr>
        <sz val="12"/>
        <rFont val="Times New Roman"/>
        <charset val="134"/>
      </rPr>
      <t>1.18</t>
    </r>
    <r>
      <rPr>
        <sz val="12"/>
        <rFont val="宋体"/>
        <charset val="134"/>
      </rPr>
      <t>万平方米，建设生产车间</t>
    </r>
    <r>
      <rPr>
        <sz val="12"/>
        <rFont val="Times New Roman"/>
        <charset val="134"/>
      </rPr>
      <t>2</t>
    </r>
    <r>
      <rPr>
        <sz val="12"/>
        <rFont val="宋体"/>
        <charset val="134"/>
      </rPr>
      <t>栋，增加全自动茶叶匀堆机</t>
    </r>
    <r>
      <rPr>
        <sz val="12"/>
        <rFont val="Times New Roman"/>
        <charset val="134"/>
      </rPr>
      <t>1</t>
    </r>
    <r>
      <rPr>
        <sz val="12"/>
        <rFont val="宋体"/>
        <charset val="134"/>
      </rPr>
      <t>台，全自动</t>
    </r>
    <r>
      <rPr>
        <sz val="12"/>
        <rFont val="Times New Roman"/>
        <charset val="134"/>
      </rPr>
      <t>25</t>
    </r>
    <r>
      <rPr>
        <sz val="12"/>
        <rFont val="宋体"/>
        <charset val="134"/>
      </rPr>
      <t>克茶叶包装机</t>
    </r>
    <r>
      <rPr>
        <sz val="12"/>
        <rFont val="Times New Roman"/>
        <charset val="134"/>
      </rPr>
      <t>2</t>
    </r>
    <r>
      <rPr>
        <sz val="12"/>
        <rFont val="宋体"/>
        <charset val="134"/>
      </rPr>
      <t>组，</t>
    </r>
    <r>
      <rPr>
        <sz val="12"/>
        <rFont val="Times New Roman"/>
        <charset val="134"/>
      </rPr>
      <t>100</t>
    </r>
    <r>
      <rPr>
        <sz val="12"/>
        <rFont val="宋体"/>
        <charset val="134"/>
      </rPr>
      <t>克茶叶包装机</t>
    </r>
    <r>
      <rPr>
        <sz val="12"/>
        <rFont val="Times New Roman"/>
        <charset val="134"/>
      </rPr>
      <t>1</t>
    </r>
    <r>
      <rPr>
        <sz val="12"/>
        <rFont val="宋体"/>
        <charset val="134"/>
      </rPr>
      <t>组，精制生产加工茶叶色选机</t>
    </r>
    <r>
      <rPr>
        <sz val="12"/>
        <rFont val="Times New Roman"/>
        <charset val="134"/>
      </rPr>
      <t>2</t>
    </r>
    <r>
      <rPr>
        <sz val="12"/>
        <rFont val="宋体"/>
        <charset val="134"/>
      </rPr>
      <t>台，茶叶电炒滚筒</t>
    </r>
    <r>
      <rPr>
        <sz val="12"/>
        <rFont val="Times New Roman"/>
        <charset val="134"/>
      </rPr>
      <t>8</t>
    </r>
    <r>
      <rPr>
        <sz val="12"/>
        <rFont val="宋体"/>
        <charset val="134"/>
      </rPr>
      <t>台等。</t>
    </r>
  </si>
  <si>
    <t>未开工</t>
  </si>
  <si>
    <t>无涉及要素保障内容</t>
  </si>
  <si>
    <t>商山镇砂石生产交易服务中心项目</t>
  </si>
  <si>
    <t>休宁县齐云砂石资源开发服务有限公司</t>
  </si>
  <si>
    <r>
      <rPr>
        <sz val="12"/>
        <rFont val="宋体"/>
        <charset val="134"/>
      </rPr>
      <t>项目占地面积约</t>
    </r>
    <r>
      <rPr>
        <sz val="12"/>
        <rFont val="Times New Roman"/>
        <charset val="0"/>
      </rPr>
      <t>26</t>
    </r>
    <r>
      <rPr>
        <sz val="12"/>
        <rFont val="宋体"/>
        <charset val="134"/>
      </rPr>
      <t>亩，新建厂房面积约</t>
    </r>
    <r>
      <rPr>
        <sz val="12"/>
        <rFont val="Times New Roman"/>
        <charset val="0"/>
      </rPr>
      <t>2500</t>
    </r>
    <r>
      <rPr>
        <sz val="12"/>
        <rFont val="宋体"/>
        <charset val="134"/>
      </rPr>
      <t>平方米，配电房面积约</t>
    </r>
    <r>
      <rPr>
        <sz val="12"/>
        <rFont val="Times New Roman"/>
        <charset val="0"/>
      </rPr>
      <t>100</t>
    </r>
    <r>
      <rPr>
        <sz val="12"/>
        <rFont val="宋体"/>
        <charset val="134"/>
      </rPr>
      <t>平方米，管理房面积约</t>
    </r>
    <r>
      <rPr>
        <sz val="12"/>
        <rFont val="Times New Roman"/>
        <charset val="0"/>
      </rPr>
      <t>200</t>
    </r>
    <r>
      <rPr>
        <sz val="12"/>
        <rFont val="宋体"/>
        <charset val="134"/>
      </rPr>
      <t>平方米，日产成品砂石</t>
    </r>
    <r>
      <rPr>
        <sz val="12"/>
        <rFont val="Times New Roman"/>
        <charset val="0"/>
      </rPr>
      <t>800</t>
    </r>
    <r>
      <rPr>
        <sz val="12"/>
        <rFont val="宋体"/>
        <charset val="134"/>
      </rPr>
      <t>吨设备一套。</t>
    </r>
  </si>
  <si>
    <t>暂无进展（村庄规划暂未批复）</t>
  </si>
  <si>
    <t>黄山缘源乡村振兴试验基地</t>
  </si>
  <si>
    <r>
      <rPr>
        <sz val="12"/>
        <rFont val="宋体"/>
        <charset val="134"/>
      </rPr>
      <t>黄山商岭齐云文旅开发有限公司</t>
    </r>
  </si>
  <si>
    <r>
      <rPr>
        <sz val="12"/>
        <rFont val="宋体"/>
        <charset val="134"/>
      </rPr>
      <t>商山镇</t>
    </r>
  </si>
  <si>
    <t>流转商山镇芳干村隐塘组土地150亩，打造农文旅综合体，新建城市会客厅占地面积927平方米，建筑面积1815.7平方米，修建均宽5米汽车主路134米，均宽2.5米电动车游览车道876米，均宽1.2米步行栈道1164米，修建生态停车场867平方米。</t>
  </si>
  <si>
    <t>完成城市会客厅主体建设</t>
  </si>
  <si>
    <r>
      <rPr>
        <sz val="12"/>
        <rFont val="Times New Roman"/>
        <charset val="0"/>
      </rPr>
      <t>2024</t>
    </r>
    <r>
      <rPr>
        <sz val="12"/>
        <rFont val="宋体"/>
        <charset val="134"/>
      </rPr>
      <t>年</t>
    </r>
    <r>
      <rPr>
        <sz val="12"/>
        <rFont val="Times New Roman"/>
        <charset val="0"/>
      </rPr>
      <t>8</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</si>
  <si>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黄山徽昌情食品有限公司工厂化高密度养殖鳜鱼产业项目</t>
  </si>
  <si>
    <t>县乡村振兴局、黄山徽昌情食品有限公司</t>
  </si>
  <si>
    <t>一期占地面积约25亩。新建3000平方米鱼塘，4300平方米养殖车间，6000平方米加工管理厂房区，1000平方米物流仓储区，1200平方米污水处理区及其他配套设施。</t>
  </si>
  <si>
    <t>昇和机械</t>
  </si>
  <si>
    <r>
      <rPr>
        <sz val="12"/>
        <rFont val="宋体"/>
        <charset val="134"/>
      </rPr>
      <t>昇和机械</t>
    </r>
  </si>
  <si>
    <t>厂房建设，设备采购。</t>
  </si>
  <si>
    <t>休宁县商山镇饮用水提升项目</t>
  </si>
  <si>
    <r>
      <rPr>
        <sz val="12"/>
        <rFont val="宋体"/>
        <charset val="134"/>
      </rPr>
      <t>金竹村（正源、照阳山、塘下桥）、双桥村（首源、孝敬组）、雁里村（溪洲自然村）、芳干村、杨庄村（沙塘、巴冲组）、高潭村高竭片、阜田村、荪田村接二水厂自来水，</t>
    </r>
    <r>
      <rPr>
        <sz val="12"/>
        <rFont val="Times New Roman"/>
        <charset val="134"/>
      </rPr>
      <t>200dn</t>
    </r>
    <r>
      <rPr>
        <sz val="12"/>
        <rFont val="宋体"/>
        <charset val="134"/>
      </rPr>
      <t>（公称直径）、</t>
    </r>
    <r>
      <rPr>
        <sz val="12"/>
        <rFont val="Times New Roman"/>
        <charset val="134"/>
      </rPr>
      <t>100dn</t>
    </r>
    <r>
      <rPr>
        <sz val="12"/>
        <rFont val="宋体"/>
        <charset val="134"/>
      </rPr>
      <t>球墨铸铁管约</t>
    </r>
    <r>
      <rPr>
        <sz val="12"/>
        <rFont val="Times New Roman"/>
        <charset val="134"/>
      </rPr>
      <t>18000</t>
    </r>
    <r>
      <rPr>
        <sz val="12"/>
        <rFont val="宋体"/>
        <charset val="134"/>
      </rPr>
      <t>米，</t>
    </r>
    <r>
      <rPr>
        <sz val="12"/>
        <rFont val="Times New Roman"/>
        <charset val="134"/>
      </rPr>
      <t>80</t>
    </r>
    <r>
      <rPr>
        <sz val="12"/>
        <rFont val="宋体"/>
        <charset val="134"/>
      </rPr>
      <t>、</t>
    </r>
    <r>
      <rPr>
        <sz val="12"/>
        <rFont val="Times New Roman"/>
        <charset val="134"/>
      </rPr>
      <t>50pe</t>
    </r>
    <r>
      <rPr>
        <sz val="12"/>
        <rFont val="宋体"/>
        <charset val="134"/>
      </rPr>
      <t>（材料）和镀锌管道约</t>
    </r>
    <r>
      <rPr>
        <sz val="12"/>
        <rFont val="Times New Roman"/>
        <charset val="134"/>
      </rPr>
      <t>28000</t>
    </r>
    <r>
      <rPr>
        <sz val="12"/>
        <rFont val="宋体"/>
        <charset val="134"/>
      </rPr>
      <t>米，水表开户约</t>
    </r>
    <r>
      <rPr>
        <sz val="12"/>
        <rFont val="Times New Roman"/>
        <charset val="134"/>
      </rPr>
      <t>2000</t>
    </r>
    <r>
      <rPr>
        <sz val="12"/>
        <rFont val="宋体"/>
        <charset val="134"/>
      </rPr>
      <t>户等，路面破除及其硬化等。</t>
    </r>
  </si>
  <si>
    <t>仓储物流园</t>
  </si>
  <si>
    <r>
      <rPr>
        <sz val="12"/>
        <rFont val="宋体"/>
        <charset val="0"/>
      </rPr>
      <t>新建总占地面积</t>
    </r>
    <r>
      <rPr>
        <sz val="12"/>
        <rFont val="Times New Roman"/>
        <charset val="0"/>
      </rPr>
      <t>50</t>
    </r>
    <r>
      <rPr>
        <sz val="12"/>
        <rFont val="宋体"/>
        <charset val="0"/>
      </rPr>
      <t>亩，建设用地</t>
    </r>
    <r>
      <rPr>
        <sz val="12"/>
        <rFont val="Times New Roman"/>
        <charset val="0"/>
      </rPr>
      <t>30</t>
    </r>
    <r>
      <rPr>
        <sz val="12"/>
        <rFont val="宋体"/>
        <charset val="0"/>
      </rPr>
      <t>亩，建筑面积</t>
    </r>
    <r>
      <rPr>
        <sz val="12"/>
        <rFont val="Times New Roman"/>
        <charset val="0"/>
      </rPr>
      <t>20000</t>
    </r>
    <r>
      <rPr>
        <sz val="12"/>
        <rFont val="宋体"/>
        <charset val="0"/>
      </rPr>
      <t>平方米的仓储物流园。</t>
    </r>
  </si>
  <si>
    <t>臭鳜鱼产业园</t>
  </si>
  <si>
    <r>
      <rPr>
        <sz val="12"/>
        <rFont val="宋体"/>
        <charset val="0"/>
      </rPr>
      <t>臭鳜鱼产业园占地面积</t>
    </r>
    <r>
      <rPr>
        <sz val="12"/>
        <rFont val="Times New Roman"/>
        <charset val="0"/>
      </rPr>
      <t>529.77</t>
    </r>
    <r>
      <rPr>
        <sz val="12"/>
        <rFont val="宋体"/>
        <charset val="0"/>
      </rPr>
      <t>亩，现状土地分类为基本农田</t>
    </r>
    <r>
      <rPr>
        <sz val="12"/>
        <rFont val="Times New Roman"/>
        <charset val="0"/>
      </rPr>
      <t>7.27</t>
    </r>
    <r>
      <rPr>
        <sz val="12"/>
        <rFont val="宋体"/>
        <charset val="0"/>
      </rPr>
      <t>亩，茶园</t>
    </r>
    <r>
      <rPr>
        <sz val="12"/>
        <rFont val="Times New Roman"/>
        <charset val="0"/>
      </rPr>
      <t>255.66</t>
    </r>
    <r>
      <rPr>
        <sz val="12"/>
        <rFont val="宋体"/>
        <charset val="0"/>
      </rPr>
      <t>亩，林地</t>
    </r>
    <r>
      <rPr>
        <sz val="12"/>
        <rFont val="Times New Roman"/>
        <charset val="0"/>
      </rPr>
      <t>135.35</t>
    </r>
    <r>
      <rPr>
        <sz val="12"/>
        <rFont val="宋体"/>
        <charset val="0"/>
      </rPr>
      <t>亩，草地</t>
    </r>
    <r>
      <rPr>
        <sz val="12"/>
        <rFont val="Times New Roman"/>
        <charset val="0"/>
      </rPr>
      <t>40.82</t>
    </r>
    <r>
      <rPr>
        <sz val="12"/>
        <rFont val="宋体"/>
        <charset val="0"/>
      </rPr>
      <t>亩，道路</t>
    </r>
    <r>
      <rPr>
        <sz val="12"/>
        <rFont val="Times New Roman"/>
        <charset val="0"/>
      </rPr>
      <t>7.02</t>
    </r>
    <r>
      <rPr>
        <sz val="12"/>
        <rFont val="宋体"/>
        <charset val="0"/>
      </rPr>
      <t>亩，坑塘</t>
    </r>
    <r>
      <rPr>
        <sz val="12"/>
        <rFont val="Times New Roman"/>
        <charset val="0"/>
      </rPr>
      <t>23.15</t>
    </r>
    <r>
      <rPr>
        <sz val="12"/>
        <rFont val="宋体"/>
        <charset val="0"/>
      </rPr>
      <t>亩，已批复用地</t>
    </r>
    <r>
      <rPr>
        <sz val="12"/>
        <rFont val="Times New Roman"/>
        <charset val="0"/>
      </rPr>
      <t>60.5</t>
    </r>
    <r>
      <rPr>
        <sz val="12"/>
        <rFont val="宋体"/>
        <charset val="0"/>
      </rPr>
      <t>亩。新建鳜鱼人工繁殖、饵料鱼、成品鱼</t>
    </r>
    <r>
      <rPr>
        <sz val="12"/>
        <rFont val="Times New Roman"/>
        <charset val="0"/>
      </rPr>
      <t>3</t>
    </r>
    <r>
      <rPr>
        <sz val="12"/>
        <rFont val="宋体"/>
        <charset val="0"/>
      </rPr>
      <t>个基地；培育产品研发、质量监测、康养企业孵化、数字渔场监控、电商平台交易、技术服务（培训）、品牌创建等</t>
    </r>
    <r>
      <rPr>
        <sz val="12"/>
        <rFont val="Times New Roman"/>
        <charset val="0"/>
      </rPr>
      <t>7</t>
    </r>
    <r>
      <rPr>
        <sz val="12"/>
        <rFont val="宋体"/>
        <charset val="0"/>
      </rPr>
      <t>个中心；新建绿色农产品交易市场</t>
    </r>
    <r>
      <rPr>
        <sz val="12"/>
        <rFont val="Times New Roman"/>
        <charset val="0"/>
      </rPr>
      <t>1</t>
    </r>
    <r>
      <rPr>
        <sz val="12"/>
        <rFont val="宋体"/>
        <charset val="0"/>
      </rPr>
      <t>个。</t>
    </r>
  </si>
  <si>
    <t>率水河、兰水河生态修复治理工程</t>
  </si>
  <si>
    <r>
      <rPr>
        <sz val="12"/>
        <rFont val="Times New Roman"/>
        <charset val="0"/>
      </rPr>
      <t>1</t>
    </r>
    <r>
      <rPr>
        <sz val="12"/>
        <rFont val="宋体"/>
        <charset val="134"/>
      </rPr>
      <t>、兰水河阜田村段（溪西）堤岸浆砌石挡墙长</t>
    </r>
    <r>
      <rPr>
        <sz val="12"/>
        <rFont val="Times New Roman"/>
        <charset val="0"/>
      </rPr>
      <t>1000</t>
    </r>
    <r>
      <rPr>
        <sz val="12"/>
        <rFont val="宋体"/>
        <charset val="134"/>
      </rPr>
      <t>米高</t>
    </r>
    <r>
      <rPr>
        <sz val="12"/>
        <rFont val="Times New Roman"/>
        <charset val="0"/>
      </rPr>
      <t>5</t>
    </r>
    <r>
      <rPr>
        <sz val="12"/>
        <rFont val="宋体"/>
        <charset val="134"/>
      </rPr>
      <t>米，溪堤岸浆砌石挡墙加固。（浯田一组）堤岸浆砌石挡墙长</t>
    </r>
    <r>
      <rPr>
        <sz val="12"/>
        <rFont val="Times New Roman"/>
        <charset val="0"/>
      </rPr>
      <t>1000</t>
    </r>
    <r>
      <rPr>
        <sz val="12"/>
        <rFont val="宋体"/>
        <charset val="134"/>
      </rPr>
      <t>米高</t>
    </r>
    <r>
      <rPr>
        <sz val="12"/>
        <rFont val="Times New Roman"/>
        <charset val="0"/>
      </rPr>
      <t>4</t>
    </r>
    <r>
      <rPr>
        <sz val="12"/>
        <rFont val="宋体"/>
        <charset val="134"/>
      </rPr>
      <t>米，溪堤岸浆砌石挡墙加固。（浯田三组）堤岸浆砌石挡墙长</t>
    </r>
    <r>
      <rPr>
        <sz val="12"/>
        <rFont val="Times New Roman"/>
        <charset val="0"/>
      </rPr>
      <t>500</t>
    </r>
    <r>
      <rPr>
        <sz val="12"/>
        <rFont val="宋体"/>
        <charset val="134"/>
      </rPr>
      <t>米高</t>
    </r>
    <r>
      <rPr>
        <sz val="12"/>
        <rFont val="Times New Roman"/>
        <charset val="0"/>
      </rPr>
      <t>4</t>
    </r>
    <r>
      <rPr>
        <sz val="12"/>
        <rFont val="宋体"/>
        <charset val="134"/>
      </rPr>
      <t>米，溪堤岸浆砌石挡墙加固。（溪西碣）碣坝背水修复长50米，碣坝背水修复。（浯田二组）堤岸浆砌石挡墙长700米高4米，溪堤岸浆砌石挡墙加固。（浯田三四组水渠）清淤长2300米 宽1.5，厚0.5米，水渠清淤。（阜源溪渠）堤岸浆砌石挡墙长2000米，高3米，溪堤岸浆砌石挡墙加固。
2、兰水河荪田村段（古溪干）堤岸浆砌石挡墙长357米，高5米，河段堤岸浆砌石挡墙加固。（新堘）堤岸浆砌石挡墙长180米，高1.5米，宽1.5米，河段堤岸浆砌石挡墙加固。（呈田干）堤岸浆砌石挡墙长300米，高3米，河段堤岸浆砌石挡墙加固。（后德溪渠）堤岸浆砌石挡墙长600米高2米，河段堤岸浆砌石挡墙加固。
3、兰水河金竹村段堤岸浆砌石挡墙长500米，高6米，溪堤岸浆砌石挡墙加固。（南充渠）清淤长2300米 宽1.5米，厚0.5米，堤岸浆砌石挡墙1500米，高2.5米，溪堤岸浆砌石挡墙加固清淤。（黄芝笼渠）清淤长600米 宽0.8米，厚0.5米，水渠清淤。
4、兰水河双桥村段（邵家村桥头）堤岸浆砌石挡墙长120米，高4.5米，溪堤岸浆砌石挡墙加固。（梨园）堤岸浆砌石挡墙长260米，高4米，溪堤岸浆砌石挡墙加固。（金龙寺）堤岸浆砌石挡墙长400米，高4.5米，溪堤岸浆砌石挡墙加固。（浮肉排洪渠）重建混凝土长500米，高0.4米，宽0.4米，长,300米，高0.6米，宽0.6米，重建混凝土。（瓦也冲排洪渠）重建混凝土长500米，高0.6米，宽0.6米，重建混凝土。（牡丹园排洪渠）重建混凝土长300米，高0.4米，宽0.4米，重建混凝土。
5、率水河霞阜及高潭村段1200米河段（车田组-渔滩组）堤岸浆砌石挡墙加固及岸线环境治理。1800米河段（漫水桥-洪芳组）堤岸浆砌石挡墙加固及岸线环境治理。1600米周边水渠（浮潭村-高碣村）清淤疏浚。修复拦水堰坝2座（率水河内、内河）及配套分项工程等。
6、率水河雁里村段2800米河段（五福桥-河西桥）堤岸浆砌石挡墙加固及岸线环境治理。3600米周边水渠（唐川组-杨庄村）清淤疏浚。2000米岸线（溪洲内河）环境治理及配套分项工程等。
7、率水河新雁村段及瑶溪村段1100米河段（高速桥老护岸-瑶溪大桥）堤岸浆砌石挡墙加固及岸线环境治理。800米周边水渠（雁塘村排灌渠）清淤疏浚等。1800米河段（高速桥-孙打渔）堤岸浆砌石挡墙加固及岸线环境治理。修复率水河拦水堰坝1座及配套分项工程等。</t>
    </r>
  </si>
  <si>
    <t>岭南乡</t>
  </si>
  <si>
    <t>岭南九龙度假旅游
项目</t>
  </si>
  <si>
    <r>
      <rPr>
        <sz val="12"/>
        <rFont val="宋体"/>
        <charset val="134"/>
      </rPr>
      <t>黄山岭南九龙旅游开发有限公司</t>
    </r>
  </si>
  <si>
    <r>
      <rPr>
        <sz val="12"/>
        <rFont val="宋体"/>
        <charset val="0"/>
      </rPr>
      <t>岭南乡</t>
    </r>
    <r>
      <rPr>
        <sz val="12"/>
        <rFont val="Times New Roman"/>
        <charset val="0"/>
      </rPr>
      <t xml:space="preserve">
</t>
    </r>
    <r>
      <rPr>
        <sz val="12"/>
        <rFont val="宋体"/>
        <charset val="0"/>
      </rPr>
      <t>人民政府</t>
    </r>
  </si>
  <si>
    <r>
      <rPr>
        <sz val="12"/>
        <rFont val="宋体"/>
        <charset val="134"/>
      </rPr>
      <t>岭南乡岭南村</t>
    </r>
  </si>
  <si>
    <r>
      <rPr>
        <sz val="12"/>
        <rFont val="宋体"/>
        <charset val="0"/>
      </rPr>
      <t>征用土地</t>
    </r>
    <r>
      <rPr>
        <sz val="12"/>
        <rFont val="Times New Roman"/>
        <charset val="0"/>
      </rPr>
      <t>29.5</t>
    </r>
    <r>
      <rPr>
        <sz val="12"/>
        <rFont val="宋体"/>
        <charset val="0"/>
      </rPr>
      <t>亩，建设休闲度假木屋</t>
    </r>
    <r>
      <rPr>
        <sz val="12"/>
        <rFont val="Times New Roman"/>
        <charset val="0"/>
      </rPr>
      <t>25</t>
    </r>
    <r>
      <rPr>
        <sz val="12"/>
        <rFont val="宋体"/>
        <charset val="0"/>
      </rPr>
      <t>栋、养生泡汤池</t>
    </r>
    <r>
      <rPr>
        <sz val="12"/>
        <rFont val="Times New Roman"/>
        <charset val="0"/>
      </rPr>
      <t>50</t>
    </r>
    <r>
      <rPr>
        <sz val="12"/>
        <rFont val="宋体"/>
        <charset val="0"/>
      </rPr>
      <t>个、新建</t>
    </r>
    <r>
      <rPr>
        <sz val="12"/>
        <rFont val="Times New Roman"/>
        <charset val="0"/>
      </rPr>
      <t>400</t>
    </r>
    <r>
      <rPr>
        <sz val="12"/>
        <rFont val="宋体"/>
        <charset val="0"/>
      </rPr>
      <t>平方米管理房一座、阳光房</t>
    </r>
    <r>
      <rPr>
        <sz val="12"/>
        <rFont val="Times New Roman"/>
        <charset val="0"/>
      </rPr>
      <t>10</t>
    </r>
    <r>
      <rPr>
        <sz val="12"/>
        <rFont val="宋体"/>
        <charset val="0"/>
      </rPr>
      <t>套。</t>
    </r>
  </si>
  <si>
    <t>2024年岭南景区改造提升工程</t>
  </si>
  <si>
    <t>旅游服务中心门庭建设已完成；内部水电线路已铺设完成；大楼四层瓷砖，墙面工程已全部完工，6月27日进场床、衣柜等家具，预计7月15日投入使用，新修建的凉亭3个，300个平方左右；旅游服务中心广场绿化，移栽花苗已完成；景区外部徽派围墙建设已完成，停车场草坪已绿化提升完成</t>
  </si>
  <si>
    <t>1、完成项目村庄规划报批手续。2、9月底完成项目林地报批。3、完成一期项目用地报批。4、木鱼岛河湖岸线管理范围调整。</t>
  </si>
  <si>
    <t>2024年年3月13日，胡芬县长带队赴岭南景区调度项目建设情况，梳理问题清单，协调事项如下：1、4月中旬县住建局、县消防大队协助业主完成项目消防设计。2、4月中旬县文旅体局协助项目业主完成演艺、夜游等新业态布点规划设计。3、项目业主进一步细化设计方案，从施工层面进一步确定建设范围及每一处房屋、配套设施占地点位，测算用地面积。4、4月底，县林业局、岭南乡完成林地报批。5、8月底前县资规局、岭南乡完成一期项目用地报批。6、6月底前县供电公司协助业主完成项目用电承载量总体测算，并配套建设供电设施。7、县电信、移动公司6月底前协助业主完成弱电线路铺设方案。8、9月底前，县农水局完成木鱼岛河湖岸线管理范围调整。</t>
  </si>
  <si>
    <t>岭南乡中药材产业园</t>
  </si>
  <si>
    <t>岭南乡人民政府</t>
  </si>
  <si>
    <t>岭南乡岭南村</t>
  </si>
  <si>
    <r>
      <rPr>
        <sz val="12"/>
        <rFont val="宋体"/>
        <charset val="134"/>
      </rPr>
      <t>配套建设中药材厂房一座，面积约</t>
    </r>
    <r>
      <rPr>
        <sz val="12"/>
        <rFont val="Times New Roman"/>
        <charset val="0"/>
      </rPr>
      <t>2000</t>
    </r>
    <r>
      <rPr>
        <sz val="12"/>
        <rFont val="宋体"/>
        <charset val="134"/>
      </rPr>
      <t>平方；新建长</t>
    </r>
    <r>
      <rPr>
        <sz val="12"/>
        <rFont val="Times New Roman"/>
        <charset val="0"/>
      </rPr>
      <t>210</t>
    </r>
    <r>
      <rPr>
        <sz val="12"/>
        <rFont val="宋体"/>
        <charset val="134"/>
      </rPr>
      <t>米，宽</t>
    </r>
    <r>
      <rPr>
        <sz val="12"/>
        <rFont val="Times New Roman"/>
        <charset val="0"/>
      </rPr>
      <t>3-4</t>
    </r>
    <r>
      <rPr>
        <sz val="12"/>
        <rFont val="宋体"/>
        <charset val="134"/>
      </rPr>
      <t>米道路，</t>
    </r>
    <r>
      <rPr>
        <sz val="12"/>
        <rFont val="Times New Roman"/>
        <charset val="0"/>
      </rPr>
      <t>C25</t>
    </r>
    <r>
      <rPr>
        <sz val="12"/>
        <rFont val="宋体"/>
        <charset val="134"/>
      </rPr>
      <t>砼硬化；新建生产步道长</t>
    </r>
    <r>
      <rPr>
        <sz val="12"/>
        <rFont val="Times New Roman"/>
        <charset val="0"/>
      </rPr>
      <t>310</t>
    </r>
    <r>
      <rPr>
        <sz val="12"/>
        <rFont val="宋体"/>
        <charset val="134"/>
      </rPr>
      <t>米，宽</t>
    </r>
    <r>
      <rPr>
        <sz val="12"/>
        <rFont val="Times New Roman"/>
        <charset val="0"/>
      </rPr>
      <t>0.5-1</t>
    </r>
    <r>
      <rPr>
        <sz val="12"/>
        <rFont val="宋体"/>
        <charset val="134"/>
      </rPr>
      <t>米。</t>
    </r>
  </si>
  <si>
    <t>龙田乡</t>
  </si>
  <si>
    <t>龙田乡板仓林场生态防火便道</t>
  </si>
  <si>
    <t>龙田乡人民政府</t>
  </si>
  <si>
    <r>
      <rPr>
        <sz val="12"/>
        <rFont val="宋体"/>
        <charset val="134"/>
      </rPr>
      <t>对板仓林场修建长</t>
    </r>
    <r>
      <rPr>
        <sz val="12"/>
        <rFont val="Times New Roman"/>
        <charset val="0"/>
      </rPr>
      <t>20</t>
    </r>
    <r>
      <rPr>
        <sz val="12"/>
        <rFont val="宋体"/>
        <charset val="134"/>
      </rPr>
      <t>千米的防火便道，宽度约</t>
    </r>
    <r>
      <rPr>
        <sz val="12"/>
        <rFont val="Times New Roman"/>
        <charset val="0"/>
      </rPr>
      <t>4</t>
    </r>
    <r>
      <rPr>
        <sz val="12"/>
        <rFont val="宋体"/>
        <charset val="134"/>
      </rPr>
      <t>米。</t>
    </r>
  </si>
  <si>
    <t>龙田乡旅游生态修复及乡村基础设施提升项目</t>
  </si>
  <si>
    <t>龙田乡
人民政府</t>
  </si>
  <si>
    <r>
      <rPr>
        <sz val="12"/>
        <rFont val="Times New Roman"/>
        <charset val="0"/>
      </rPr>
      <t>205</t>
    </r>
    <r>
      <rPr>
        <sz val="12"/>
        <rFont val="宋体"/>
        <charset val="134"/>
      </rPr>
      <t>国道沿线生态修复及农村生活污水治理工程</t>
    </r>
    <r>
      <rPr>
        <sz val="12"/>
        <rFont val="Times New Roman"/>
        <charset val="0"/>
      </rPr>
      <t xml:space="preserve">
1</t>
    </r>
    <r>
      <rPr>
        <sz val="12"/>
        <rFont val="宋体"/>
        <charset val="134"/>
      </rPr>
      <t>、对龙田乡桃林村、浯田岭村、江田村进行分散式生活污水治理；共计新建污水管道</t>
    </r>
    <r>
      <rPr>
        <sz val="12"/>
        <rFont val="Times New Roman"/>
        <charset val="0"/>
      </rPr>
      <t>10000</t>
    </r>
    <r>
      <rPr>
        <sz val="12"/>
        <rFont val="宋体"/>
        <charset val="134"/>
      </rPr>
      <t>米，铺设生态湿地</t>
    </r>
    <r>
      <rPr>
        <sz val="12"/>
        <rFont val="Times New Roman"/>
        <charset val="0"/>
      </rPr>
      <t>10</t>
    </r>
    <r>
      <rPr>
        <sz val="12"/>
        <rFont val="宋体"/>
        <charset val="134"/>
      </rPr>
      <t>块。</t>
    </r>
    <r>
      <rPr>
        <sz val="12"/>
        <rFont val="Times New Roman"/>
        <charset val="0"/>
      </rPr>
      <t xml:space="preserve">
2</t>
    </r>
    <r>
      <rPr>
        <sz val="12"/>
        <rFont val="宋体"/>
        <charset val="134"/>
      </rPr>
      <t>、对龙田乡浯田岭村进行集中式生活污水治理。新建集中污水处理站一处。</t>
    </r>
    <r>
      <rPr>
        <sz val="12"/>
        <rFont val="Times New Roman"/>
        <charset val="0"/>
      </rPr>
      <t xml:space="preserve">
3</t>
    </r>
    <r>
      <rPr>
        <sz val="12"/>
        <rFont val="宋体"/>
        <charset val="134"/>
      </rPr>
      <t>、对浯田岭村及桃林村玉石谭自然村进行自然村整治提升，包括河道清淤及改厕，道路生态修复等一系列改造。</t>
    </r>
  </si>
  <si>
    <t>黄山白水口休闲康养基地</t>
  </si>
  <si>
    <r>
      <rPr>
        <sz val="12"/>
        <rFont val="宋体"/>
        <charset val="134"/>
      </rPr>
      <t>榆村乡人民政府</t>
    </r>
  </si>
  <si>
    <r>
      <rPr>
        <sz val="12"/>
        <rFont val="宋体"/>
        <charset val="0"/>
      </rPr>
      <t>县乡村</t>
    </r>
    <r>
      <rPr>
        <sz val="12"/>
        <rFont val="Times New Roman"/>
        <charset val="0"/>
      </rPr>
      <t xml:space="preserve">
</t>
    </r>
    <r>
      <rPr>
        <sz val="12"/>
        <rFont val="宋体"/>
        <charset val="0"/>
      </rPr>
      <t>振兴局</t>
    </r>
  </si>
  <si>
    <r>
      <rPr>
        <sz val="12"/>
        <rFont val="宋体"/>
        <charset val="134"/>
      </rPr>
      <t>榆村乡</t>
    </r>
  </si>
  <si>
    <r>
      <rPr>
        <sz val="12"/>
        <rFont val="宋体"/>
        <charset val="134"/>
      </rPr>
      <t>新建建筑面积</t>
    </r>
    <r>
      <rPr>
        <sz val="12"/>
        <rFont val="Times New Roman"/>
        <charset val="134"/>
      </rPr>
      <t>2300</t>
    </r>
    <r>
      <rPr>
        <sz val="12"/>
        <rFont val="宋体"/>
        <charset val="134"/>
      </rPr>
      <t>平方米康养中心；建设大型可容纳</t>
    </r>
    <r>
      <rPr>
        <sz val="12"/>
        <rFont val="Times New Roman"/>
        <charset val="134"/>
      </rPr>
      <t>200</t>
    </r>
    <r>
      <rPr>
        <sz val="12"/>
        <rFont val="宋体"/>
        <charset val="134"/>
      </rPr>
      <t>就餐的餐厅，容纳</t>
    </r>
    <r>
      <rPr>
        <sz val="12"/>
        <rFont val="Times New Roman"/>
        <charset val="134"/>
      </rPr>
      <t>50</t>
    </r>
    <r>
      <rPr>
        <sz val="12"/>
        <rFont val="宋体"/>
        <charset val="134"/>
      </rPr>
      <t>人的会议室；建设</t>
    </r>
    <r>
      <rPr>
        <sz val="12"/>
        <rFont val="Times New Roman"/>
        <charset val="134"/>
      </rPr>
      <t>30</t>
    </r>
    <r>
      <rPr>
        <sz val="12"/>
        <rFont val="宋体"/>
        <charset val="134"/>
      </rPr>
      <t>间标准客房、休闲茶吧、酒吧、健身广场等住宿休闲娱乐设施。</t>
    </r>
  </si>
  <si>
    <t>项目未开工，暂无进度</t>
  </si>
  <si>
    <t>土地属性问题，现有计划建设土地为国有林场土地。需通过国空规划调整为建设用地，并需要县林业局同意租赁并建设用房，并协助报市林业局审批。</t>
  </si>
  <si>
    <t>璜尖乡</t>
  </si>
  <si>
    <r>
      <rPr>
        <sz val="12"/>
        <rFont val="宋体"/>
        <charset val="134"/>
      </rPr>
      <t>年产</t>
    </r>
    <r>
      <rPr>
        <sz val="12"/>
        <rFont val="Times New Roman"/>
        <charset val="0"/>
      </rPr>
      <t>300</t>
    </r>
    <r>
      <rPr>
        <sz val="12"/>
        <rFont val="宋体"/>
        <charset val="134"/>
      </rPr>
      <t>吨汽车零配件塑料制品项目</t>
    </r>
  </si>
  <si>
    <t>黄山市佳宝利电器有限公司</t>
  </si>
  <si>
    <t>璜尖乡
人民政府</t>
  </si>
  <si>
    <t>租赁厂房2000平方米；购置注塑机10套等生产设备。</t>
  </si>
  <si>
    <t>厂房租赁装修，设备购置</t>
  </si>
  <si>
    <t>完成厂房租赁，采购机械设备</t>
  </si>
  <si>
    <r>
      <rPr>
        <sz val="12"/>
        <rFont val="Times New Roman"/>
        <charset val="0"/>
      </rPr>
      <t>2024</t>
    </r>
    <r>
      <rPr>
        <sz val="12"/>
        <rFont val="宋体"/>
        <charset val="134"/>
      </rPr>
      <t>年</t>
    </r>
    <r>
      <rPr>
        <sz val="12"/>
        <rFont val="Times New Roman"/>
        <charset val="0"/>
      </rPr>
      <t>1</t>
    </r>
    <r>
      <rPr>
        <sz val="12"/>
        <rFont val="宋体"/>
        <charset val="134"/>
      </rPr>
      <t>月</t>
    </r>
    <r>
      <rPr>
        <sz val="12"/>
        <rFont val="Times New Roman"/>
        <charset val="0"/>
      </rPr>
      <t>-2025</t>
    </r>
    <r>
      <rPr>
        <sz val="12"/>
        <rFont val="宋体"/>
        <charset val="134"/>
      </rPr>
      <t>年</t>
    </r>
    <r>
      <rPr>
        <sz val="12"/>
        <rFont val="Times New Roman"/>
        <charset val="0"/>
      </rPr>
      <t>10</t>
    </r>
    <r>
      <rPr>
        <sz val="12"/>
        <rFont val="宋体"/>
        <charset val="134"/>
      </rPr>
      <t>月</t>
    </r>
  </si>
  <si>
    <t>白际乡项山村菌
光互补项目</t>
  </si>
  <si>
    <r>
      <rPr>
        <sz val="12"/>
        <rFont val="宋体"/>
        <charset val="134"/>
      </rPr>
      <t>安徽创瑜新能源科技有限公司</t>
    </r>
  </si>
  <si>
    <r>
      <rPr>
        <sz val="12"/>
        <rFont val="宋体"/>
        <charset val="0"/>
      </rPr>
      <t>白际乡</t>
    </r>
    <r>
      <rPr>
        <sz val="12"/>
        <rFont val="Times New Roman"/>
        <charset val="0"/>
      </rPr>
      <t xml:space="preserve">
</t>
    </r>
    <r>
      <rPr>
        <sz val="12"/>
        <rFont val="宋体"/>
        <charset val="0"/>
      </rPr>
      <t>人民政府</t>
    </r>
  </si>
  <si>
    <r>
      <rPr>
        <sz val="12"/>
        <rFont val="宋体"/>
        <charset val="134"/>
      </rPr>
      <t>白际乡</t>
    </r>
  </si>
  <si>
    <r>
      <rPr>
        <sz val="12"/>
        <rFont val="宋体"/>
        <charset val="134"/>
      </rPr>
      <t>白际乡项山村新建光伏电站一座，装机容量</t>
    </r>
    <r>
      <rPr>
        <sz val="12"/>
        <rFont val="Times New Roman"/>
        <charset val="0"/>
      </rPr>
      <t>5.6</t>
    </r>
    <r>
      <rPr>
        <sz val="12"/>
        <rFont val="宋体"/>
        <charset val="134"/>
      </rPr>
      <t>万千瓦。</t>
    </r>
  </si>
  <si>
    <t>白际乡污水处理设施提升项目</t>
  </si>
  <si>
    <t>休宁县白际乡人民政府</t>
  </si>
  <si>
    <t>白际乡
人民政府</t>
  </si>
  <si>
    <r>
      <rPr>
        <sz val="12"/>
        <rFont val="宋体"/>
        <charset val="134"/>
      </rPr>
      <t>对白际乡未建设污水处理设施的村民组进行污水处理设施提升改造，铺设污水管网</t>
    </r>
    <r>
      <rPr>
        <sz val="12"/>
        <rFont val="Times New Roman"/>
        <charset val="0"/>
      </rPr>
      <t>18500</t>
    </r>
    <r>
      <rPr>
        <sz val="12"/>
        <rFont val="宋体"/>
        <charset val="134"/>
      </rPr>
      <t>米，新建污水处理终端</t>
    </r>
    <r>
      <rPr>
        <sz val="12"/>
        <rFont val="Times New Roman"/>
        <charset val="0"/>
      </rPr>
      <t>18</t>
    </r>
    <r>
      <rPr>
        <sz val="12"/>
        <rFont val="宋体"/>
        <charset val="134"/>
      </rPr>
      <t>个，对埋管路面进行整体修复提升，户厕改厕</t>
    </r>
    <r>
      <rPr>
        <sz val="12"/>
        <rFont val="Times New Roman"/>
        <charset val="0"/>
      </rPr>
      <t>120</t>
    </r>
    <r>
      <rPr>
        <sz val="12"/>
        <rFont val="宋体"/>
        <charset val="134"/>
      </rPr>
      <t>户。</t>
    </r>
  </si>
  <si>
    <t>休宁白际江南墨脱
旅游度假区项目</t>
  </si>
  <si>
    <r>
      <rPr>
        <sz val="12"/>
        <rFont val="宋体"/>
        <charset val="134"/>
      </rPr>
      <t>黄山白际温泉旅游开发有限公司</t>
    </r>
  </si>
  <si>
    <r>
      <rPr>
        <sz val="12"/>
        <rFont val="宋体"/>
        <charset val="134"/>
      </rPr>
      <t>白际村游客接待中心、结竹营天际温泉康养度假中心、严池山居宿集、百丈冲悬崖艺术书咔</t>
    </r>
    <r>
      <rPr>
        <sz val="12"/>
        <rFont val="Times New Roman"/>
        <charset val="0"/>
      </rPr>
      <t>/</t>
    </r>
    <r>
      <rPr>
        <sz val="12"/>
        <rFont val="宋体"/>
        <charset val="134"/>
      </rPr>
      <t>飞瀑甜品屋、天路书咔</t>
    </r>
    <r>
      <rPr>
        <sz val="12"/>
        <rFont val="Times New Roman"/>
        <charset val="0"/>
      </rPr>
      <t>/</t>
    </r>
    <r>
      <rPr>
        <sz val="12"/>
        <rFont val="宋体"/>
        <charset val="134"/>
      </rPr>
      <t>云上驿站、石壁冰泉度假区、大坪山宿、项山传统村落研学、户外古道徒步等经营类项目。</t>
    </r>
  </si>
  <si>
    <r>
      <rPr>
        <sz val="12"/>
        <rFont val="宋体"/>
        <charset val="134"/>
      </rPr>
      <t>新安江流域农村污水治理项目</t>
    </r>
    <r>
      <rPr>
        <sz val="12"/>
        <rFont val="Times New Roman"/>
        <charset val="134"/>
      </rPr>
      <t>——</t>
    </r>
    <r>
      <rPr>
        <sz val="12"/>
        <rFont val="宋体"/>
        <charset val="134"/>
      </rPr>
      <t>渭桥乡农村生活污水治理
工程</t>
    </r>
  </si>
  <si>
    <t>渭桥乡
人民政府</t>
  </si>
  <si>
    <r>
      <rPr>
        <sz val="12"/>
        <rFont val="宋体"/>
        <charset val="134"/>
      </rPr>
      <t>对村庄内污水排放进行集中或分散式处理，新建</t>
    </r>
    <r>
      <rPr>
        <sz val="12"/>
        <rFont val="Times New Roman"/>
        <charset val="0"/>
      </rPr>
      <t>30</t>
    </r>
    <r>
      <rPr>
        <sz val="12"/>
        <rFont val="宋体"/>
        <charset val="134"/>
      </rPr>
      <t>座污水处理终端，分散治理</t>
    </r>
    <r>
      <rPr>
        <sz val="12"/>
        <rFont val="Times New Roman"/>
        <charset val="0"/>
      </rPr>
      <t>34</t>
    </r>
    <r>
      <rPr>
        <sz val="12"/>
        <rFont val="宋体"/>
        <charset val="134"/>
      </rPr>
      <t>处村庄生活污水，新建及修复污水主管及支管共计约</t>
    </r>
    <r>
      <rPr>
        <sz val="12"/>
        <rFont val="Times New Roman"/>
        <charset val="0"/>
      </rPr>
      <t>66</t>
    </r>
    <r>
      <rPr>
        <sz val="12"/>
        <rFont val="宋体"/>
        <charset val="134"/>
      </rPr>
      <t>千米，配套建设污水检查井、格栅井等。</t>
    </r>
  </si>
  <si>
    <r>
      <rPr>
        <sz val="12"/>
        <rFont val="宋体"/>
        <charset val="134"/>
      </rPr>
      <t>对村庄内污水排放进行集中或分散式处理，新建</t>
    </r>
    <r>
      <rPr>
        <sz val="12"/>
        <rFont val="宋体"/>
        <charset val="0"/>
      </rPr>
      <t>30</t>
    </r>
    <r>
      <rPr>
        <sz val="12"/>
        <rFont val="宋体"/>
        <charset val="134"/>
      </rPr>
      <t>座污水处理终端，分散治理</t>
    </r>
    <r>
      <rPr>
        <sz val="12"/>
        <rFont val="宋体"/>
        <charset val="0"/>
      </rPr>
      <t>34</t>
    </r>
    <r>
      <rPr>
        <sz val="12"/>
        <rFont val="宋体"/>
        <charset val="134"/>
      </rPr>
      <t>处村庄生活污水，新建及修复污水主管及支管共计约</t>
    </r>
    <r>
      <rPr>
        <sz val="12"/>
        <rFont val="宋体"/>
        <charset val="0"/>
      </rPr>
      <t>66</t>
    </r>
    <r>
      <rPr>
        <sz val="12"/>
        <rFont val="宋体"/>
        <charset val="134"/>
      </rPr>
      <t>千米，配套建设污水检查井、格栅井等</t>
    </r>
  </si>
  <si>
    <t>渭桥乡烟叶烘干基地建设</t>
  </si>
  <si>
    <r>
      <rPr>
        <sz val="12"/>
        <rFont val="宋体"/>
        <charset val="134"/>
      </rPr>
      <t>规划农用设施用地</t>
    </r>
    <r>
      <rPr>
        <sz val="12"/>
        <rFont val="Times New Roman"/>
        <charset val="0"/>
      </rPr>
      <t>12</t>
    </r>
    <r>
      <rPr>
        <sz val="12"/>
        <rFont val="宋体"/>
        <charset val="134"/>
      </rPr>
      <t>亩，建设烘干厂房</t>
    </r>
    <r>
      <rPr>
        <sz val="12"/>
        <rFont val="Times New Roman"/>
        <charset val="0"/>
      </rPr>
      <t>25</t>
    </r>
    <r>
      <rPr>
        <sz val="12"/>
        <rFont val="宋体"/>
        <charset val="134"/>
      </rPr>
      <t>个及给排水、电、道路硬化等附属设施。</t>
    </r>
  </si>
  <si>
    <t>渭桥乡基础设施建设</t>
  </si>
  <si>
    <t>农村公路、小型农业设施等等。</t>
  </si>
  <si>
    <t>休宁里庄抽水蓄能电站项目</t>
  </si>
  <si>
    <r>
      <rPr>
        <sz val="12"/>
        <rFont val="宋体"/>
        <charset val="134"/>
      </rPr>
      <t>中国三峡建工（集团）有限公司</t>
    </r>
    <r>
      <rPr>
        <sz val="12"/>
        <rFont val="Times New Roman"/>
        <charset val="0"/>
      </rPr>
      <t>--</t>
    </r>
    <r>
      <rPr>
        <sz val="12"/>
        <rFont val="宋体"/>
        <charset val="134"/>
      </rPr>
      <t>安徽休宁里庄抽水蓄能有限公司</t>
    </r>
  </si>
  <si>
    <t>长电（休宁）能源有限公司</t>
  </si>
  <si>
    <r>
      <rPr>
        <sz val="12"/>
        <rFont val="宋体"/>
        <charset val="134"/>
      </rPr>
      <t>新建上下水库，新建进入上下库道路及电网等。</t>
    </r>
  </si>
  <si>
    <t>启动休宁里庄抽水蓄能电站通风兼安全洞等辅助洞室施工项目、场内主干道路施工工程、35kv供电系统建安工程等项目，启动建设征地及移民安置工作</t>
  </si>
  <si>
    <t>已启动招标设计及施工图设计、先导工程监理、补充勘探洞、35kv施工供电系统等先行实施项目招标文件审查工作</t>
  </si>
  <si>
    <t>1.炸药库临时用地完成租赁协议签订和资金支付；
2.炸药库临时用地复垦方案已经专家评审</t>
  </si>
  <si>
    <t>林地“占补平衡”、塘山石料场开采等问题需协调</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</si>
  <si>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-2030</t>
    </r>
    <r>
      <rPr>
        <sz val="12"/>
        <rFont val="宋体"/>
        <charset val="134"/>
      </rPr>
      <t>年</t>
    </r>
    <r>
      <rPr>
        <sz val="12"/>
        <rFont val="Times New Roman"/>
        <charset val="0"/>
      </rPr>
      <t>12</t>
    </r>
    <r>
      <rPr>
        <sz val="12"/>
        <rFont val="宋体"/>
        <charset val="134"/>
      </rPr>
      <t>月</t>
    </r>
  </si>
  <si>
    <t>休宁县月潭湖镇新坞公益性生态公墓</t>
  </si>
  <si>
    <t>三峡、远景、月潭湖镇</t>
  </si>
  <si>
    <r>
      <rPr>
        <sz val="12"/>
        <rFont val="宋体"/>
        <charset val="134"/>
      </rPr>
      <t>新建规划用地面积</t>
    </r>
    <r>
      <rPr>
        <sz val="12"/>
        <rFont val="Times New Roman"/>
        <charset val="0"/>
      </rPr>
      <t>30</t>
    </r>
    <r>
      <rPr>
        <sz val="12"/>
        <rFont val="宋体"/>
        <charset val="134"/>
      </rPr>
      <t>亩的农村公益性公墓，可安置墓地</t>
    </r>
    <r>
      <rPr>
        <sz val="12"/>
        <rFont val="Times New Roman"/>
        <charset val="0"/>
      </rPr>
      <t>1200</t>
    </r>
    <r>
      <rPr>
        <sz val="12"/>
        <rFont val="宋体"/>
        <charset val="134"/>
      </rPr>
      <t>个左右，采取自然风格梯形布局，属生态园林墓。另建设进场道路、排水渠、台阶和绿化等。</t>
    </r>
  </si>
  <si>
    <r>
      <rPr>
        <sz val="12"/>
        <color theme="1"/>
        <rFont val="Times New Roman"/>
        <charset val="0"/>
      </rPr>
      <t>2023</t>
    </r>
    <r>
      <rPr>
        <sz val="12"/>
        <color theme="1"/>
        <rFont val="宋体"/>
        <charset val="0"/>
      </rPr>
      <t>年启动项目前期各项工作，截止</t>
    </r>
    <r>
      <rPr>
        <sz val="12"/>
        <color theme="1"/>
        <rFont val="Times New Roman"/>
        <charset val="0"/>
      </rPr>
      <t>2024</t>
    </r>
    <r>
      <rPr>
        <sz val="12"/>
        <color theme="1"/>
        <rFont val="宋体"/>
        <charset val="0"/>
      </rPr>
      <t>年</t>
    </r>
    <r>
      <rPr>
        <sz val="12"/>
        <color theme="1"/>
        <rFont val="Times New Roman"/>
        <charset val="0"/>
      </rPr>
      <t>2</t>
    </r>
    <r>
      <rPr>
        <sz val="12"/>
        <color theme="1"/>
        <rFont val="宋体"/>
        <charset val="0"/>
      </rPr>
      <t>月已完成项目规划选址、项目立项批复、林地报批、地质灾害评估，第一版设计方案已提交，林地农户间的界址已现场指认。进入公墓道路占用林地已报批完成</t>
    </r>
  </si>
  <si>
    <r>
      <rPr>
        <sz val="12"/>
        <color theme="1"/>
        <rFont val="Times New Roman"/>
        <charset val="0"/>
      </rPr>
      <t>1</t>
    </r>
    <r>
      <rPr>
        <sz val="12"/>
        <color theme="1"/>
        <rFont val="宋体"/>
        <charset val="134"/>
      </rPr>
      <t>月</t>
    </r>
  </si>
  <si>
    <r>
      <rPr>
        <sz val="12"/>
        <color theme="1"/>
        <rFont val="Times New Roman"/>
        <charset val="0"/>
      </rPr>
      <t>3</t>
    </r>
    <r>
      <rPr>
        <sz val="12"/>
        <color theme="1"/>
        <rFont val="宋体"/>
        <charset val="134"/>
      </rPr>
      <t>月</t>
    </r>
  </si>
  <si>
    <r>
      <rPr>
        <sz val="12"/>
        <color theme="1"/>
        <rFont val="Times New Roman"/>
        <charset val="0"/>
      </rPr>
      <t>12</t>
    </r>
    <r>
      <rPr>
        <sz val="12"/>
        <color theme="1"/>
        <rFont val="宋体"/>
        <charset val="134"/>
      </rPr>
      <t>月</t>
    </r>
  </si>
  <si>
    <t>征地资金未到位，供地正在报批中</t>
  </si>
  <si>
    <t>月潭湖知青农场项目</t>
  </si>
  <si>
    <t>月潭湖知青农场</t>
  </si>
  <si>
    <r>
      <rPr>
        <sz val="12"/>
        <rFont val="宋体"/>
        <charset val="134"/>
      </rPr>
      <t>道路改造</t>
    </r>
    <r>
      <rPr>
        <sz val="12"/>
        <rFont val="Times New Roman"/>
        <charset val="0"/>
      </rPr>
      <t>2400</t>
    </r>
    <r>
      <rPr>
        <sz val="12"/>
        <rFont val="宋体"/>
        <charset val="134"/>
      </rPr>
      <t>平方米，露营基地建设</t>
    </r>
    <r>
      <rPr>
        <sz val="12"/>
        <rFont val="Times New Roman"/>
        <charset val="0"/>
      </rPr>
      <t>2000</t>
    </r>
    <r>
      <rPr>
        <sz val="12"/>
        <rFont val="宋体"/>
        <charset val="134"/>
      </rPr>
      <t>平方米，改造鱼塘及修建垂钓台，新建停车场</t>
    </r>
    <r>
      <rPr>
        <sz val="12"/>
        <rFont val="Times New Roman"/>
        <charset val="0"/>
      </rPr>
      <t>1400</t>
    </r>
    <r>
      <rPr>
        <sz val="12"/>
        <rFont val="宋体"/>
        <charset val="134"/>
      </rPr>
      <t>平方米，农家乐装修和茶室改造等。</t>
    </r>
  </si>
  <si>
    <t>月潭湖镇陈霞村和美乡村精品示范村</t>
  </si>
  <si>
    <r>
      <rPr>
        <sz val="12"/>
        <rFont val="宋体"/>
        <charset val="134"/>
      </rPr>
      <t>新建</t>
    </r>
    <r>
      <rPr>
        <sz val="12"/>
        <rFont val="Times New Roman"/>
        <charset val="0"/>
      </rPr>
      <t>3</t>
    </r>
    <r>
      <rPr>
        <sz val="12"/>
        <rFont val="宋体"/>
        <charset val="134"/>
      </rPr>
      <t>亩的</t>
    </r>
    <r>
      <rPr>
        <sz val="12"/>
        <rFont val="Times New Roman"/>
        <charset val="0"/>
      </rPr>
      <t>“</t>
    </r>
    <r>
      <rPr>
        <sz val="12"/>
        <rFont val="宋体"/>
        <charset val="134"/>
      </rPr>
      <t>五里一潭溪、十里三贤士</t>
    </r>
    <r>
      <rPr>
        <sz val="12"/>
        <rFont val="Times New Roman"/>
        <charset val="0"/>
      </rPr>
      <t>”</t>
    </r>
    <r>
      <rPr>
        <sz val="12"/>
        <rFont val="宋体"/>
        <charset val="134"/>
      </rPr>
      <t>的徽州乡愁文化公园</t>
    </r>
    <r>
      <rPr>
        <sz val="12"/>
        <rFont val="Times New Roman"/>
        <charset val="0"/>
      </rPr>
      <t>——</t>
    </r>
    <r>
      <rPr>
        <sz val="12"/>
        <rFont val="宋体"/>
        <charset val="134"/>
      </rPr>
      <t>朱升文化主题公园；对登封楼古建及周边进行保护性修缮，修旧如旧；将冷水干至言田旅游道路拓宽至</t>
    </r>
    <r>
      <rPr>
        <sz val="12"/>
        <rFont val="Times New Roman"/>
        <charset val="0"/>
      </rPr>
      <t>6</t>
    </r>
    <r>
      <rPr>
        <sz val="12"/>
        <rFont val="宋体"/>
        <charset val="134"/>
      </rPr>
      <t>米；提升改造月潭湖东大门的村庄外围及公路沿线景观。</t>
    </r>
  </si>
  <si>
    <t>远景绿色发展中心项目</t>
  </si>
  <si>
    <t>远景（休宁）能源有限公司</t>
  </si>
  <si>
    <r>
      <rPr>
        <sz val="12"/>
        <rFont val="宋体"/>
        <charset val="134"/>
      </rPr>
      <t>项目建设用地面积约</t>
    </r>
    <r>
      <rPr>
        <sz val="12"/>
        <rFont val="Times New Roman"/>
        <charset val="0"/>
      </rPr>
      <t>304</t>
    </r>
    <r>
      <rPr>
        <sz val="12"/>
        <rFont val="宋体"/>
        <charset val="134"/>
      </rPr>
      <t>亩（用地性质为集体建设用地）、生态景观用地约</t>
    </r>
    <r>
      <rPr>
        <sz val="12"/>
        <rFont val="Times New Roman"/>
        <charset val="0"/>
      </rPr>
      <t>10300</t>
    </r>
    <r>
      <rPr>
        <sz val="12"/>
        <rFont val="宋体"/>
        <charset val="134"/>
      </rPr>
      <t>亩。项目一期建设绿色峰会等项目，建设用地约</t>
    </r>
    <r>
      <rPr>
        <sz val="12"/>
        <rFont val="Times New Roman"/>
        <charset val="0"/>
      </rPr>
      <t>47</t>
    </r>
    <r>
      <rPr>
        <sz val="12"/>
        <rFont val="宋体"/>
        <charset val="134"/>
      </rPr>
      <t>亩（其中启动区用地约</t>
    </r>
    <r>
      <rPr>
        <sz val="12"/>
        <rFont val="Times New Roman"/>
        <charset val="0"/>
      </rPr>
      <t>19.5</t>
    </r>
    <r>
      <rPr>
        <sz val="12"/>
        <rFont val="宋体"/>
        <charset val="134"/>
      </rPr>
      <t>亩），投资约</t>
    </r>
    <r>
      <rPr>
        <sz val="12"/>
        <rFont val="Times New Roman"/>
        <charset val="0"/>
      </rPr>
      <t>2</t>
    </r>
    <r>
      <rPr>
        <sz val="12"/>
        <rFont val="宋体"/>
        <charset val="134"/>
      </rPr>
      <t>亿元，建设期限</t>
    </r>
    <r>
      <rPr>
        <sz val="12"/>
        <rFont val="Times New Roman"/>
        <charset val="0"/>
      </rPr>
      <t>18</t>
    </r>
    <r>
      <rPr>
        <sz val="12"/>
        <rFont val="宋体"/>
        <charset val="134"/>
      </rPr>
      <t>个月（自土地交付之日起计，以下相同）；项目二期建设科创研发与展示中心、高端人才精品论坛酒店、绿色有机生态农场及相关配套设施等项目，建设用地约</t>
    </r>
    <r>
      <rPr>
        <sz val="12"/>
        <rFont val="Times New Roman"/>
        <charset val="0"/>
      </rPr>
      <t>156.3</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个月；项目三期建设内容为技术创意园、远景当代美术馆等项目，建设用地约</t>
    </r>
    <r>
      <rPr>
        <sz val="12"/>
        <rFont val="Times New Roman"/>
        <charset val="0"/>
      </rPr>
      <t>100.7</t>
    </r>
    <r>
      <rPr>
        <sz val="12"/>
        <rFont val="宋体"/>
        <charset val="134"/>
      </rPr>
      <t>亩，投资约</t>
    </r>
    <r>
      <rPr>
        <sz val="12"/>
        <rFont val="Times New Roman"/>
        <charset val="0"/>
      </rPr>
      <t>2</t>
    </r>
    <r>
      <rPr>
        <sz val="12"/>
        <rFont val="宋体"/>
        <charset val="134"/>
      </rPr>
      <t>亿元，建设期限</t>
    </r>
    <r>
      <rPr>
        <sz val="12"/>
        <rFont val="Times New Roman"/>
        <charset val="0"/>
      </rPr>
      <t>24</t>
    </r>
    <r>
      <rPr>
        <sz val="12"/>
        <rFont val="宋体"/>
        <charset val="134"/>
      </rPr>
      <t>个月。</t>
    </r>
  </si>
  <si>
    <t>月潭湖镇新坞公益性生态公墓2023年启动项目前期各项工作，截止2024年2月已完成项目规划选址、项目立项批复、林地报批、地质灾害评估，第一版设计方案已提交，林地农户间的界址已现场指认</t>
  </si>
  <si>
    <t>月潭水库周边水系水环境综合治理项目</t>
  </si>
  <si>
    <r>
      <rPr>
        <sz val="12"/>
        <rFont val="宋体"/>
        <charset val="134"/>
      </rPr>
      <t>（</t>
    </r>
    <r>
      <rPr>
        <sz val="12"/>
        <rFont val="Times New Roman"/>
        <charset val="134"/>
      </rPr>
      <t>1</t>
    </r>
    <r>
      <rPr>
        <sz val="12"/>
        <rFont val="宋体"/>
        <charset val="134"/>
      </rPr>
      <t>）人工湿地建设工程：将新建中心镇区南侧人工湿地共计</t>
    </r>
    <r>
      <rPr>
        <sz val="12"/>
        <rFont val="Times New Roman"/>
        <charset val="134"/>
      </rPr>
      <t>0.1073</t>
    </r>
    <r>
      <rPr>
        <sz val="12"/>
        <rFont val="宋体"/>
        <charset val="134"/>
      </rPr>
      <t>平方千米，小珰村东侧新建人工湿地共计</t>
    </r>
    <r>
      <rPr>
        <sz val="12"/>
        <rFont val="Times New Roman"/>
        <charset val="134"/>
      </rPr>
      <t>0.0938</t>
    </r>
    <r>
      <rPr>
        <sz val="12"/>
        <rFont val="宋体"/>
        <charset val="134"/>
      </rPr>
      <t>平方千米。</t>
    </r>
    <r>
      <rPr>
        <sz val="12"/>
        <rFont val="Times New Roman"/>
        <charset val="134"/>
      </rPr>
      <t xml:space="preserve">
</t>
    </r>
    <r>
      <rPr>
        <sz val="12"/>
        <rFont val="宋体"/>
        <charset val="134"/>
      </rPr>
      <t>（</t>
    </r>
    <r>
      <rPr>
        <sz val="12"/>
        <rFont val="Times New Roman"/>
        <charset val="134"/>
      </rPr>
      <t>2</t>
    </r>
    <r>
      <rPr>
        <sz val="12"/>
        <rFont val="宋体"/>
        <charset val="134"/>
      </rPr>
      <t>）污水管网及终端工程：将新建四庙充、杨家坞、汪坑、新塘沅、石灰坑、央充、言田、宁溪、韩村、泮路、回岭</t>
    </r>
    <r>
      <rPr>
        <sz val="12"/>
        <rFont val="Times New Roman"/>
        <charset val="134"/>
      </rPr>
      <t>11</t>
    </r>
    <r>
      <rPr>
        <sz val="12"/>
        <rFont val="宋体"/>
        <charset val="134"/>
      </rPr>
      <t>个自然村的污水管网及污水处理终端。共计新建污水管网</t>
    </r>
    <r>
      <rPr>
        <sz val="12"/>
        <rFont val="Times New Roman"/>
        <charset val="134"/>
      </rPr>
      <t>15.206</t>
    </r>
    <r>
      <rPr>
        <sz val="12"/>
        <rFont val="宋体"/>
        <charset val="134"/>
      </rPr>
      <t>千米，新建终端</t>
    </r>
    <r>
      <rPr>
        <sz val="12"/>
        <rFont val="Times New Roman"/>
        <charset val="134"/>
      </rPr>
      <t>11</t>
    </r>
    <r>
      <rPr>
        <sz val="12"/>
        <rFont val="宋体"/>
        <charset val="134"/>
      </rPr>
      <t>座。</t>
    </r>
    <r>
      <rPr>
        <sz val="12"/>
        <rFont val="Times New Roman"/>
        <charset val="134"/>
      </rPr>
      <t xml:space="preserve">
</t>
    </r>
    <r>
      <rPr>
        <sz val="12"/>
        <rFont val="宋体"/>
        <charset val="134"/>
      </rPr>
      <t>（</t>
    </r>
    <r>
      <rPr>
        <sz val="12"/>
        <rFont val="Times New Roman"/>
        <charset val="134"/>
      </rPr>
      <t>3</t>
    </r>
    <r>
      <rPr>
        <sz val="12"/>
        <rFont val="宋体"/>
        <charset val="134"/>
      </rPr>
      <t>）生态护岸建设工程：小珰村西侧码头处新建护岸</t>
    </r>
    <r>
      <rPr>
        <sz val="12"/>
        <rFont val="Times New Roman"/>
        <charset val="134"/>
      </rPr>
      <t>0.18</t>
    </r>
    <r>
      <rPr>
        <sz val="12"/>
        <rFont val="宋体"/>
        <charset val="134"/>
      </rPr>
      <t>千米，东侧河道转弯处新建护岸</t>
    </r>
    <r>
      <rPr>
        <sz val="12"/>
        <rFont val="Times New Roman"/>
        <charset val="134"/>
      </rPr>
      <t>0.176</t>
    </r>
    <r>
      <rPr>
        <sz val="12"/>
        <rFont val="宋体"/>
        <charset val="134"/>
      </rPr>
      <t>千米；</t>
    </r>
    <r>
      <rPr>
        <sz val="12"/>
        <rFont val="Times New Roman"/>
        <charset val="134"/>
      </rPr>
      <t xml:space="preserve">
</t>
    </r>
    <r>
      <rPr>
        <sz val="12"/>
        <rFont val="宋体"/>
        <charset val="134"/>
      </rPr>
      <t>（</t>
    </r>
    <r>
      <rPr>
        <sz val="12"/>
        <rFont val="Times New Roman"/>
        <charset val="134"/>
      </rPr>
      <t>4</t>
    </r>
    <r>
      <rPr>
        <sz val="12"/>
        <rFont val="宋体"/>
        <charset val="134"/>
      </rPr>
      <t>）生态步道建设工程：新建小珰</t>
    </r>
    <r>
      <rPr>
        <sz val="12"/>
        <rFont val="Times New Roman"/>
        <charset val="134"/>
      </rPr>
      <t>,</t>
    </r>
    <r>
      <rPr>
        <sz val="12"/>
        <rFont val="宋体"/>
        <charset val="134"/>
      </rPr>
      <t>村露营营地对岸观景台生态步道共计</t>
    </r>
    <r>
      <rPr>
        <sz val="12"/>
        <rFont val="Times New Roman"/>
        <charset val="134"/>
      </rPr>
      <t>0.45</t>
    </r>
    <r>
      <rPr>
        <sz val="12"/>
        <rFont val="宋体"/>
        <charset val="134"/>
      </rPr>
      <t>千米；</t>
    </r>
    <r>
      <rPr>
        <sz val="12"/>
        <rFont val="Times New Roman"/>
        <charset val="134"/>
      </rPr>
      <t xml:space="preserve">
</t>
    </r>
    <r>
      <rPr>
        <sz val="12"/>
        <rFont val="宋体"/>
        <charset val="134"/>
      </rPr>
      <t>（</t>
    </r>
    <r>
      <rPr>
        <sz val="12"/>
        <rFont val="Times New Roman"/>
        <charset val="134"/>
      </rPr>
      <t>5</t>
    </r>
    <r>
      <rPr>
        <sz val="12"/>
        <rFont val="宋体"/>
        <charset val="134"/>
      </rPr>
      <t>）淹没区河道湖库垃圾清理工程：原小珰村河道湖库垃圾清理</t>
    </r>
    <r>
      <rPr>
        <sz val="12"/>
        <rFont val="Times New Roman"/>
        <charset val="134"/>
      </rPr>
      <t>1.452</t>
    </r>
    <r>
      <rPr>
        <sz val="12"/>
        <rFont val="宋体"/>
        <charset val="134"/>
      </rPr>
      <t>万吨，原陈霞村河道湖库垃圾清理</t>
    </r>
    <r>
      <rPr>
        <sz val="12"/>
        <rFont val="Times New Roman"/>
        <charset val="134"/>
      </rPr>
      <t>2.42</t>
    </r>
    <r>
      <rPr>
        <sz val="12"/>
        <rFont val="宋体"/>
        <charset val="134"/>
      </rPr>
      <t>万吨，原金村河道湖库垃圾清理</t>
    </r>
    <r>
      <rPr>
        <sz val="12"/>
        <rFont val="Times New Roman"/>
        <charset val="134"/>
      </rPr>
      <t>0.54</t>
    </r>
    <r>
      <rPr>
        <sz val="12"/>
        <rFont val="宋体"/>
        <charset val="134"/>
      </rPr>
      <t>万吨，共计</t>
    </r>
    <r>
      <rPr>
        <sz val="12"/>
        <rFont val="Times New Roman"/>
        <charset val="134"/>
      </rPr>
      <t>4.412</t>
    </r>
    <r>
      <rPr>
        <sz val="12"/>
        <rFont val="宋体"/>
        <charset val="134"/>
      </rPr>
      <t>万吨。</t>
    </r>
  </si>
  <si>
    <t>山林河湖田草沙项目资金已批复，初步设计已完成，施工设计方案编制完成</t>
  </si>
  <si>
    <t>环月潭湖流域水环境综合治理项目</t>
  </si>
  <si>
    <t>月潭湖镇、溪口镇、渭桥乡</t>
  </si>
  <si>
    <r>
      <rPr>
        <sz val="12"/>
        <rFont val="宋体"/>
        <charset val="134"/>
      </rPr>
      <t>建设内容</t>
    </r>
    <r>
      <rPr>
        <sz val="12"/>
        <rFont val="Times New Roman"/>
        <charset val="0"/>
      </rPr>
      <t xml:space="preserve">
</t>
    </r>
    <r>
      <rPr>
        <sz val="12"/>
        <rFont val="宋体"/>
        <charset val="134"/>
      </rPr>
      <t>（一）污水处理工程：</t>
    </r>
    <r>
      <rPr>
        <sz val="12"/>
        <rFont val="Times New Roman"/>
        <charset val="0"/>
      </rPr>
      <t>1</t>
    </r>
    <r>
      <rPr>
        <sz val="12"/>
        <rFont val="宋体"/>
        <charset val="134"/>
      </rPr>
      <t>、月潭湖镇：对</t>
    </r>
    <r>
      <rPr>
        <sz val="12"/>
        <rFont val="Times New Roman"/>
        <charset val="0"/>
      </rPr>
      <t>8</t>
    </r>
    <r>
      <rPr>
        <sz val="12"/>
        <rFont val="宋体"/>
        <charset val="134"/>
      </rPr>
      <t>个自然村新建污水处理设施和配套污水管网、检查井等，主要采用厌氧</t>
    </r>
    <r>
      <rPr>
        <sz val="12"/>
        <rFont val="Times New Roman"/>
        <charset val="0"/>
      </rPr>
      <t>+</t>
    </r>
    <r>
      <rPr>
        <sz val="12"/>
        <rFont val="宋体"/>
        <charset val="134"/>
      </rPr>
      <t>人工湿地等方式处理农村生活污水。其中大终端8座，小型联户终端36座。污水管网27500米。2、溪口镇：对3个自然村新建污水处理设施和配套污水管网、检查井、农户改厕等，主要采用厌氧+人工湿地等方式处理农村生活污水。其中终端3座，污水管网12000米。3、渭桥乡：对67个自然村新建污水处理设施和配套污水管网、检查井等，主要采用厌氧+人工湿地等方式处理农村生活污水。其中大终端30座，小型终端34座，污水管网66000米。
（二）缓冲带修复工程：1、月潭湖镇：小珰金村周边深水缓冲带清理42公顷，浅水缓冲带修复12公顷。2、在溪口污水处理站范围建设生态氮磷拦截沟共1100米，其中S214以南建设1号拦截沟 400米；依托原有灌溉沟渠建设2号氮磷拦截沟 700米；建设内容包括植草沟、沉水动植物水下森林系统、生态边坡治理、氮磷吸收模块等，拦截来自溪口镇的农村面源污染；2、溪口镇：金竹河河滨生态缓冲带三处共180亩：1#缓冲带位于溪口污水处理厂西南侧，占地约25亩；2#缓冲带位于溪口-冯村公路南侧，占地约95亩；3#缓冲带位于金竹河入率水入河口处，占地约60亩。村落型河滨缓冲带两处共50亩：溪口镇缓冲带位于溪口村南侧临率水河滨处，占地约30亩；石田村村20亩。</t>
    </r>
  </si>
  <si>
    <t>板桥乡</t>
  </si>
  <si>
    <t>休宁县板桥乡乡村振兴建设项目</t>
  </si>
  <si>
    <t>对红军被服厂、红军医院进行改、复建，总建筑面积1400平方米；改建红军步道3000米，梓溪至浙岭古道旅游线路4000米，恢复觉岭古道、高湖山古道、黄连至石岭古道等共3500米；新建梓溪红色景区游客接待中心150平方米，旅游步道5000米；收储闲置农房打造游客接待服务，总建筑面积370平方米；环境风貌整治约3千米；新建污水处理设施5座，污水管网18000米，垃圾转运站1座，购置餐厨垃圾收运车2辆；沂源河生态护岸建设8.9千米，沟渠修复整治7000米，新建碣坝10处，沂源河主河道清淤15千米；新建生态停车场12000平方米；购置分类式垃圾桶300个；改造泉水鱼塘9处约30亩，新建泉水鱼养殖基地6处，新建泉水鱼冷链物流基地1500平方米，购置设备1套，冷链车2辆；新建生态茶园基地约1500亩，厂房1500平方米；新建板桥乡现代农业产业园约9.57亩，茶厂、展示中心、农产业购物区等总建筑面积4389.62平方米；配套建设标志标牌、供配电、给排水、道路、停车场、绿化以及环卫等基础设施。</t>
  </si>
  <si>
    <r>
      <rPr>
        <sz val="12"/>
        <rFont val="Times New Roman"/>
        <charset val="0"/>
      </rPr>
      <t>2022</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12</t>
    </r>
    <r>
      <rPr>
        <sz val="12"/>
        <rFont val="宋体"/>
        <charset val="134"/>
      </rPr>
      <t>月</t>
    </r>
  </si>
  <si>
    <t>187-1</t>
  </si>
  <si>
    <t>板桥乡登山步道建设项目</t>
  </si>
  <si>
    <t>板桥乡人民政府</t>
  </si>
  <si>
    <r>
      <rPr>
        <sz val="12"/>
        <rFont val="Times New Roman"/>
        <charset val="0"/>
      </rPr>
      <t>1</t>
    </r>
    <r>
      <rPr>
        <sz val="12"/>
        <rFont val="宋体"/>
        <charset val="0"/>
      </rPr>
      <t>、挖掘辖区范围内古道资源，重点恢复沂川古道、徽饶古道等。步道长度</t>
    </r>
    <r>
      <rPr>
        <sz val="12"/>
        <rFont val="Times New Roman"/>
        <charset val="0"/>
      </rPr>
      <t>3500</t>
    </r>
    <r>
      <rPr>
        <sz val="12"/>
        <rFont val="宋体"/>
        <charset val="0"/>
      </rPr>
      <t>米，宽度</t>
    </r>
    <r>
      <rPr>
        <sz val="12"/>
        <rFont val="Times New Roman"/>
        <charset val="0"/>
      </rPr>
      <t>3</t>
    </r>
    <r>
      <rPr>
        <sz val="12"/>
        <rFont val="宋体"/>
        <charset val="0"/>
      </rPr>
      <t>米，石路面。配套建设景观节点、休息亭给排水、绿化、环卫及标志标牌等。</t>
    </r>
    <r>
      <rPr>
        <sz val="12"/>
        <rFont val="Times New Roman"/>
        <charset val="0"/>
      </rPr>
      <t xml:space="preserve">
2</t>
    </r>
    <r>
      <rPr>
        <sz val="12"/>
        <rFont val="宋体"/>
        <charset val="0"/>
      </rPr>
      <t>、对现状梓溪至浙岭古道旅游线路进行改建，步道长度</t>
    </r>
    <r>
      <rPr>
        <sz val="12"/>
        <rFont val="Times New Roman"/>
        <charset val="0"/>
      </rPr>
      <t>4000</t>
    </r>
    <r>
      <rPr>
        <sz val="12"/>
        <rFont val="宋体"/>
        <charset val="0"/>
      </rPr>
      <t>米，宽度</t>
    </r>
    <r>
      <rPr>
        <sz val="12"/>
        <rFont val="Times New Roman"/>
        <charset val="0"/>
      </rPr>
      <t>2.5</t>
    </r>
    <r>
      <rPr>
        <sz val="12"/>
        <rFont val="宋体"/>
        <charset val="0"/>
      </rPr>
      <t>米，砂石路面。配套建设景观节点、休息亭、给排水、绿化、环卫及标志标牌等。</t>
    </r>
  </si>
  <si>
    <t>完成古驿道3.5千米路面修复</t>
  </si>
  <si>
    <t>不涉及各类要素保障</t>
  </si>
  <si>
    <t>项目资金未下达</t>
  </si>
  <si>
    <r>
      <rPr>
        <sz val="12"/>
        <rFont val="Times New Roman"/>
        <charset val="0"/>
      </rPr>
      <t>2024</t>
    </r>
    <r>
      <rPr>
        <sz val="12"/>
        <rFont val="宋体"/>
        <charset val="134"/>
      </rPr>
      <t>年</t>
    </r>
    <r>
      <rPr>
        <sz val="12"/>
        <rFont val="Times New Roman"/>
        <charset val="0"/>
      </rPr>
      <t>10</t>
    </r>
    <r>
      <rPr>
        <sz val="12"/>
        <rFont val="宋体"/>
        <charset val="134"/>
      </rPr>
      <t>月</t>
    </r>
    <r>
      <rPr>
        <sz val="12"/>
        <rFont val="Times New Roman"/>
        <charset val="0"/>
      </rPr>
      <t>-2025</t>
    </r>
    <r>
      <rPr>
        <sz val="12"/>
        <rFont val="宋体"/>
        <charset val="134"/>
      </rPr>
      <t>年</t>
    </r>
    <r>
      <rPr>
        <sz val="12"/>
        <rFont val="Times New Roman"/>
        <charset val="0"/>
      </rPr>
      <t>5</t>
    </r>
    <r>
      <rPr>
        <sz val="12"/>
        <rFont val="宋体"/>
        <charset val="134"/>
      </rPr>
      <t>月</t>
    </r>
  </si>
  <si>
    <t>187-2</t>
  </si>
  <si>
    <t>梓溪红色旅游提升工程</t>
  </si>
  <si>
    <r>
      <rPr>
        <sz val="12"/>
        <rFont val="Times New Roman"/>
        <charset val="0"/>
      </rPr>
      <t>1.</t>
    </r>
    <r>
      <rPr>
        <sz val="12"/>
        <rFont val="宋体"/>
        <charset val="134"/>
      </rPr>
      <t>对梓溪大会堂进行改建，并收储周边农房改建红军食堂。</t>
    </r>
    <r>
      <rPr>
        <sz val="12"/>
        <rFont val="Times New Roman"/>
        <charset val="0"/>
      </rPr>
      <t xml:space="preserve">
2.</t>
    </r>
    <r>
      <rPr>
        <sz val="12"/>
        <rFont val="宋体"/>
        <charset val="134"/>
      </rPr>
      <t>对梓溪红色印记馆进行重新布展。</t>
    </r>
    <r>
      <rPr>
        <sz val="12"/>
        <rFont val="Times New Roman"/>
        <charset val="0"/>
      </rPr>
      <t xml:space="preserve">
3.</t>
    </r>
    <r>
      <rPr>
        <sz val="12"/>
        <rFont val="宋体"/>
        <charset val="134"/>
      </rPr>
      <t>对梓溪拓展基地进行提升，提供红军服，打造沉浸式旅游体验模式。</t>
    </r>
    <r>
      <rPr>
        <sz val="12"/>
        <rFont val="Times New Roman"/>
        <charset val="0"/>
      </rPr>
      <t xml:space="preserve">
4.</t>
    </r>
    <r>
      <rPr>
        <sz val="12"/>
        <rFont val="宋体"/>
        <charset val="134"/>
      </rPr>
      <t>对梓溪村内道路沿线进行微改造，利用闲置墙制作红军文化墙，对部队援建桥进行修缮，对村内仰题桥进行修缮加固。</t>
    </r>
    <r>
      <rPr>
        <sz val="12"/>
        <rFont val="Times New Roman"/>
        <charset val="0"/>
      </rPr>
      <t xml:space="preserve">
5.</t>
    </r>
    <r>
      <rPr>
        <sz val="12"/>
        <rFont val="宋体"/>
        <charset val="134"/>
      </rPr>
      <t>对梓溪至黄连古道进行修复，并挖掘红色文化故事。</t>
    </r>
  </si>
  <si>
    <r>
      <rPr>
        <sz val="12"/>
        <rFont val="宋体"/>
        <charset val="0"/>
      </rPr>
      <t>1</t>
    </r>
    <r>
      <rPr>
        <sz val="12"/>
        <rFont val="宋体"/>
        <charset val="134"/>
      </rPr>
      <t>、完成房屋改造</t>
    </r>
    <r>
      <rPr>
        <sz val="12"/>
        <rFont val="宋体"/>
        <charset val="0"/>
      </rPr>
      <t>2</t>
    </r>
    <r>
      <rPr>
        <sz val="12"/>
        <rFont val="宋体"/>
        <charset val="134"/>
      </rPr>
      <t>幢。</t>
    </r>
    <r>
      <rPr>
        <sz val="12"/>
        <rFont val="宋体"/>
        <charset val="0"/>
      </rPr>
      <t xml:space="preserve">
2</t>
    </r>
    <r>
      <rPr>
        <sz val="12"/>
        <rFont val="宋体"/>
        <charset val="134"/>
      </rPr>
      <t>、完成户外拓展基地改造提升</t>
    </r>
    <r>
      <rPr>
        <sz val="12"/>
        <rFont val="宋体"/>
        <charset val="0"/>
      </rPr>
      <t>1</t>
    </r>
    <r>
      <rPr>
        <sz val="12"/>
        <rFont val="宋体"/>
        <charset val="134"/>
      </rPr>
      <t>处并竣工投产。</t>
    </r>
    <r>
      <rPr>
        <sz val="12"/>
        <rFont val="宋体"/>
        <charset val="0"/>
      </rPr>
      <t xml:space="preserve">
3</t>
    </r>
    <r>
      <rPr>
        <sz val="12"/>
        <rFont val="宋体"/>
        <charset val="134"/>
      </rPr>
      <t>、完成农房收储</t>
    </r>
    <r>
      <rPr>
        <sz val="12"/>
        <rFont val="宋体"/>
        <charset val="0"/>
      </rPr>
      <t>3</t>
    </r>
    <r>
      <rPr>
        <sz val="12"/>
        <rFont val="宋体"/>
        <charset val="134"/>
      </rPr>
      <t>幢并改造提升后投产</t>
    </r>
  </si>
  <si>
    <t>187-3</t>
  </si>
  <si>
    <t>板桥乡泉水鱼核心区建设</t>
  </si>
  <si>
    <r>
      <rPr>
        <sz val="12"/>
        <rFont val="Times New Roman"/>
        <charset val="0"/>
      </rPr>
      <t>1.</t>
    </r>
    <r>
      <rPr>
        <sz val="12"/>
        <rFont val="宋体"/>
        <charset val="134"/>
      </rPr>
      <t>依托板桥杨林湾村泉水鱼养殖远程教育学用示范基地，设置研学营地。</t>
    </r>
    <r>
      <rPr>
        <sz val="12"/>
        <rFont val="Times New Roman"/>
        <charset val="0"/>
      </rPr>
      <t xml:space="preserve">
2.</t>
    </r>
    <r>
      <rPr>
        <sz val="12"/>
        <rFont val="宋体"/>
        <charset val="134"/>
      </rPr>
      <t>对梓溪、徐源泉水鱼核心区的鱼池进行修复提升，沿河修建拦水坝。</t>
    </r>
    <r>
      <rPr>
        <sz val="12"/>
        <rFont val="Times New Roman"/>
        <charset val="0"/>
      </rPr>
      <t xml:space="preserve">
3.</t>
    </r>
    <r>
      <rPr>
        <sz val="12"/>
        <rFont val="宋体"/>
        <charset val="134"/>
      </rPr>
      <t>对徐源泉水鱼体验中心改造为樟前美食村特色美食展示中心。</t>
    </r>
  </si>
  <si>
    <r>
      <rPr>
        <sz val="12"/>
        <rFont val="宋体"/>
        <charset val="0"/>
      </rPr>
      <t>1</t>
    </r>
    <r>
      <rPr>
        <sz val="12"/>
        <rFont val="宋体"/>
        <charset val="134"/>
      </rPr>
      <t>、完成</t>
    </r>
    <r>
      <rPr>
        <sz val="12"/>
        <rFont val="宋体"/>
        <charset val="0"/>
      </rPr>
      <t>40</t>
    </r>
    <r>
      <rPr>
        <sz val="12"/>
        <rFont val="宋体"/>
        <charset val="134"/>
      </rPr>
      <t>口鱼塘改造提升并竣工投产。</t>
    </r>
    <r>
      <rPr>
        <sz val="12"/>
        <rFont val="宋体"/>
        <charset val="0"/>
      </rPr>
      <t xml:space="preserve">
2</t>
    </r>
    <r>
      <rPr>
        <sz val="12"/>
        <rFont val="宋体"/>
        <charset val="134"/>
      </rPr>
      <t>、完成</t>
    </r>
    <r>
      <rPr>
        <sz val="12"/>
        <rFont val="宋体"/>
        <charset val="0"/>
      </rPr>
      <t>3</t>
    </r>
    <r>
      <rPr>
        <sz val="12"/>
        <rFont val="宋体"/>
        <charset val="134"/>
      </rPr>
      <t>处拦水坝修建。</t>
    </r>
    <r>
      <rPr>
        <sz val="12"/>
        <rFont val="宋体"/>
        <charset val="0"/>
      </rPr>
      <t xml:space="preserve">
3</t>
    </r>
    <r>
      <rPr>
        <sz val="12"/>
        <rFont val="宋体"/>
        <charset val="134"/>
      </rPr>
      <t>、完成</t>
    </r>
    <r>
      <rPr>
        <sz val="12"/>
        <rFont val="宋体"/>
        <charset val="0"/>
      </rPr>
      <t>1</t>
    </r>
    <r>
      <rPr>
        <sz val="12"/>
        <rFont val="宋体"/>
        <charset val="134"/>
      </rPr>
      <t>处房屋改造提升并竣工投产</t>
    </r>
  </si>
  <si>
    <t>187-4</t>
  </si>
  <si>
    <t>沂源河河道整治工程</t>
  </si>
  <si>
    <t>沂源河沿线河道整治，新建生态护岸8.9千米，新建河坝工程10处，主河道全面清淤和砂石整治，清淤量18万立方米。</t>
  </si>
  <si>
    <r>
      <rPr>
        <sz val="12"/>
        <rFont val="宋体"/>
        <charset val="0"/>
      </rPr>
      <t>1</t>
    </r>
    <r>
      <rPr>
        <sz val="12"/>
        <rFont val="宋体"/>
        <charset val="134"/>
      </rPr>
      <t>、完成</t>
    </r>
    <r>
      <rPr>
        <sz val="12"/>
        <rFont val="宋体"/>
        <charset val="0"/>
      </rPr>
      <t>8.9</t>
    </r>
    <r>
      <rPr>
        <sz val="12"/>
        <rFont val="宋体"/>
        <charset val="134"/>
      </rPr>
      <t>千米沿河护岸新建。</t>
    </r>
    <r>
      <rPr>
        <sz val="12"/>
        <rFont val="宋体"/>
        <charset val="0"/>
      </rPr>
      <t xml:space="preserve">
2</t>
    </r>
    <r>
      <rPr>
        <sz val="12"/>
        <rFont val="宋体"/>
        <charset val="134"/>
      </rPr>
      <t>、完成</t>
    </r>
    <r>
      <rPr>
        <sz val="12"/>
        <rFont val="宋体"/>
        <charset val="0"/>
      </rPr>
      <t>10-</t>
    </r>
    <r>
      <rPr>
        <sz val="12"/>
        <rFont val="宋体"/>
        <charset val="134"/>
      </rPr>
      <t>处河坝新建。</t>
    </r>
    <r>
      <rPr>
        <sz val="12"/>
        <rFont val="宋体"/>
        <charset val="0"/>
      </rPr>
      <t xml:space="preserve">
3</t>
    </r>
    <r>
      <rPr>
        <sz val="12"/>
        <rFont val="宋体"/>
        <charset val="134"/>
      </rPr>
      <t>、完成主河道全面清淤</t>
    </r>
    <r>
      <rPr>
        <sz val="12"/>
        <rFont val="宋体"/>
        <charset val="0"/>
      </rPr>
      <t>18</t>
    </r>
    <r>
      <rPr>
        <sz val="12"/>
        <rFont val="宋体"/>
        <charset val="134"/>
      </rPr>
      <t>万立方米</t>
    </r>
  </si>
  <si>
    <t>板桥乡沂源河（板桥段）沿线综合治理工程</t>
  </si>
  <si>
    <t>1、新建200米浆砌护岸挡墙，铺设2米宽青石板路面200米；                  2、已完成主河道全面清淤2.5万立方米</t>
  </si>
  <si>
    <t>187-5</t>
  </si>
  <si>
    <t>板桥乡呈村摄影基地</t>
  </si>
  <si>
    <r>
      <rPr>
        <sz val="12"/>
        <rFont val="Times New Roman"/>
        <charset val="0"/>
      </rPr>
      <t>1.</t>
    </r>
    <r>
      <rPr>
        <sz val="12"/>
        <rFont val="宋体"/>
        <charset val="0"/>
      </rPr>
      <t>对入村处进行提升，以石板和竹竿灯提升改造现有水坝桥</t>
    </r>
    <r>
      <rPr>
        <sz val="12"/>
        <rFont val="Times New Roman"/>
        <charset val="0"/>
      </rPr>
      <t>20</t>
    </r>
    <r>
      <rPr>
        <sz val="12"/>
        <rFont val="宋体"/>
        <charset val="0"/>
      </rPr>
      <t>米。</t>
    </r>
    <r>
      <rPr>
        <sz val="12"/>
        <rFont val="Times New Roman"/>
        <charset val="0"/>
      </rPr>
      <t xml:space="preserve">
2.</t>
    </r>
    <r>
      <rPr>
        <sz val="12"/>
        <rFont val="宋体"/>
        <charset val="0"/>
      </rPr>
      <t>在油菜花中，放置轻建设的取景框、草垛、茅草亭等网红打卡装置。</t>
    </r>
    <r>
      <rPr>
        <sz val="12"/>
        <rFont val="Times New Roman"/>
        <charset val="0"/>
      </rPr>
      <t xml:space="preserve">
3.</t>
    </r>
    <r>
      <rPr>
        <sz val="12"/>
        <rFont val="宋体"/>
        <charset val="0"/>
      </rPr>
      <t>改造村内房屋增设一处美食农家乐。</t>
    </r>
  </si>
  <si>
    <r>
      <rPr>
        <sz val="12"/>
        <rFont val="宋体"/>
        <charset val="0"/>
      </rPr>
      <t>1</t>
    </r>
    <r>
      <rPr>
        <sz val="12"/>
        <rFont val="宋体"/>
        <charset val="134"/>
      </rPr>
      <t>、完成改造提升水坝</t>
    </r>
    <r>
      <rPr>
        <sz val="12"/>
        <rFont val="宋体"/>
        <charset val="0"/>
      </rPr>
      <t>1</t>
    </r>
    <r>
      <rPr>
        <sz val="12"/>
        <rFont val="宋体"/>
        <charset val="134"/>
      </rPr>
      <t>处。</t>
    </r>
    <r>
      <rPr>
        <sz val="12"/>
        <rFont val="宋体"/>
        <charset val="0"/>
      </rPr>
      <t xml:space="preserve">
2</t>
    </r>
    <r>
      <rPr>
        <sz val="12"/>
        <rFont val="宋体"/>
        <charset val="134"/>
      </rPr>
      <t>、完成改造提升呈村油菜花田</t>
    </r>
    <r>
      <rPr>
        <sz val="12"/>
        <rFont val="宋体"/>
        <charset val="0"/>
      </rPr>
      <t>20</t>
    </r>
    <r>
      <rPr>
        <sz val="12"/>
        <rFont val="宋体"/>
        <charset val="134"/>
      </rPr>
      <t>亩。</t>
    </r>
    <r>
      <rPr>
        <sz val="12"/>
        <rFont val="宋体"/>
        <charset val="0"/>
      </rPr>
      <t xml:space="preserve">
3</t>
    </r>
    <r>
      <rPr>
        <sz val="12"/>
        <rFont val="宋体"/>
        <charset val="134"/>
      </rPr>
      <t>、完成农房收储</t>
    </r>
    <r>
      <rPr>
        <sz val="12"/>
        <rFont val="宋体"/>
        <charset val="0"/>
      </rPr>
      <t>1</t>
    </r>
    <r>
      <rPr>
        <sz val="12"/>
        <rFont val="宋体"/>
        <charset val="134"/>
      </rPr>
      <t>幢并改造提升竣工后投产</t>
    </r>
  </si>
  <si>
    <t>山斗乡</t>
  </si>
  <si>
    <t>休宁县源芳河生态清洁小流域水土保持
综合治理工程</t>
  </si>
  <si>
    <t>李文喜</t>
  </si>
  <si>
    <t>源芳乡、
东临溪镇</t>
  </si>
  <si>
    <r>
      <rPr>
        <sz val="12"/>
        <rFont val="宋体"/>
        <charset val="134"/>
      </rPr>
      <t>1.生态保护区：封禁治理工程</t>
    </r>
    <r>
      <rPr>
        <sz val="12"/>
        <rFont val="Times New Roman"/>
        <charset val="134"/>
      </rPr>
      <t>328.40</t>
    </r>
    <r>
      <rPr>
        <sz val="12"/>
        <rFont val="宋体"/>
        <charset val="134"/>
      </rPr>
      <t>公顷，其中疏林补植</t>
    </r>
    <r>
      <rPr>
        <sz val="12"/>
        <rFont val="Times New Roman"/>
        <charset val="134"/>
      </rPr>
      <t>147.49</t>
    </r>
    <r>
      <rPr>
        <sz val="12"/>
        <rFont val="宋体"/>
        <charset val="134"/>
      </rPr>
      <t>公顷，封育管护</t>
    </r>
    <r>
      <rPr>
        <sz val="12"/>
        <rFont val="Times New Roman"/>
        <charset val="134"/>
      </rPr>
      <t>180.91</t>
    </r>
    <r>
      <rPr>
        <sz val="12"/>
        <rFont val="宋体"/>
        <charset val="134"/>
      </rPr>
      <t>公顷；</t>
    </r>
    <r>
      <rPr>
        <sz val="12"/>
        <rFont val="Times New Roman"/>
        <charset val="134"/>
      </rPr>
      <t>2.</t>
    </r>
    <r>
      <rPr>
        <sz val="12"/>
        <rFont val="宋体"/>
        <charset val="134"/>
      </rPr>
      <t>生态治理区：水蚀坡林地治理工程</t>
    </r>
    <r>
      <rPr>
        <sz val="12"/>
        <rFont val="Times New Roman"/>
        <charset val="134"/>
      </rPr>
      <t xml:space="preserve"> 103.05</t>
    </r>
    <r>
      <rPr>
        <sz val="12"/>
        <rFont val="宋体"/>
        <charset val="134"/>
      </rPr>
      <t>公顷，其中等高补植</t>
    </r>
    <r>
      <rPr>
        <sz val="12"/>
        <rFont val="Times New Roman"/>
        <charset val="134"/>
      </rPr>
      <t>30914</t>
    </r>
    <r>
      <rPr>
        <sz val="12"/>
        <rFont val="宋体"/>
        <charset val="134"/>
      </rPr>
      <t>株、坡面水系工程（截水沟</t>
    </r>
    <r>
      <rPr>
        <sz val="12"/>
        <rFont val="Times New Roman"/>
        <charset val="134"/>
      </rPr>
      <t>793</t>
    </r>
    <r>
      <rPr>
        <sz val="12"/>
        <rFont val="宋体"/>
        <charset val="134"/>
      </rPr>
      <t>米，纵向排水沟</t>
    </r>
    <r>
      <rPr>
        <sz val="12"/>
        <rFont val="Times New Roman"/>
        <charset val="134"/>
      </rPr>
      <t>3031</t>
    </r>
    <r>
      <rPr>
        <sz val="12"/>
        <rFont val="宋体"/>
        <charset val="134"/>
      </rPr>
      <t>米，横向排水沟</t>
    </r>
    <r>
      <rPr>
        <sz val="12"/>
        <rFont val="Times New Roman"/>
        <charset val="134"/>
      </rPr>
      <t>118</t>
    </r>
    <r>
      <rPr>
        <sz val="12"/>
        <rFont val="宋体"/>
        <charset val="134"/>
      </rPr>
      <t>米，蓄水池</t>
    </r>
    <r>
      <rPr>
        <sz val="12"/>
        <rFont val="Times New Roman"/>
        <charset val="134"/>
      </rPr>
      <t xml:space="preserve">15 </t>
    </r>
    <r>
      <rPr>
        <sz val="12"/>
        <rFont val="宋体"/>
        <charset val="134"/>
      </rPr>
      <t>座，沉沙池</t>
    </r>
    <r>
      <rPr>
        <sz val="12"/>
        <rFont val="Times New Roman"/>
        <charset val="134"/>
      </rPr>
      <t>29</t>
    </r>
    <r>
      <rPr>
        <sz val="12"/>
        <rFont val="宋体"/>
        <charset val="134"/>
      </rPr>
      <t>座）、生产道路</t>
    </r>
    <r>
      <rPr>
        <sz val="12"/>
        <rFont val="Times New Roman"/>
        <charset val="134"/>
      </rPr>
      <t>4276</t>
    </r>
    <r>
      <rPr>
        <sz val="12"/>
        <rFont val="宋体"/>
        <charset val="134"/>
      </rPr>
      <t>米、道路绿化</t>
    </r>
    <r>
      <rPr>
        <sz val="12"/>
        <rFont val="Times New Roman"/>
        <charset val="134"/>
      </rPr>
      <t xml:space="preserve"> 3732.81</t>
    </r>
    <r>
      <rPr>
        <sz val="12"/>
        <rFont val="宋体"/>
        <charset val="134"/>
      </rPr>
      <t>平方米（杜鹃</t>
    </r>
    <r>
      <rPr>
        <sz val="12"/>
        <rFont val="Times New Roman"/>
        <charset val="134"/>
      </rPr>
      <t>1710.4</t>
    </r>
    <r>
      <rPr>
        <sz val="12"/>
        <rFont val="宋体"/>
        <charset val="134"/>
      </rPr>
      <t>平方米、葛藤</t>
    </r>
    <r>
      <rPr>
        <sz val="12"/>
        <rFont val="Times New Roman"/>
        <charset val="134"/>
      </rPr>
      <t>156</t>
    </r>
    <r>
      <rPr>
        <sz val="12"/>
        <rFont val="宋体"/>
        <charset val="134"/>
      </rPr>
      <t>平方米、狗牙根草籽</t>
    </r>
    <r>
      <rPr>
        <sz val="12"/>
        <rFont val="Times New Roman"/>
        <charset val="134"/>
      </rPr>
      <t>1866.4</t>
    </r>
    <r>
      <rPr>
        <sz val="12"/>
        <rFont val="宋体"/>
        <charset val="134"/>
      </rPr>
      <t>平方米、樱花</t>
    </r>
    <r>
      <rPr>
        <sz val="12"/>
        <rFont val="Times New Roman"/>
        <charset val="134"/>
      </rPr>
      <t>1200</t>
    </r>
    <r>
      <rPr>
        <sz val="12"/>
        <rFont val="宋体"/>
        <charset val="134"/>
      </rPr>
      <t>株、紫薇</t>
    </r>
    <r>
      <rPr>
        <sz val="12"/>
        <rFont val="Times New Roman"/>
        <charset val="134"/>
      </rPr>
      <t>800</t>
    </r>
    <r>
      <rPr>
        <sz val="12"/>
        <rFont val="宋体"/>
        <charset val="134"/>
      </rPr>
      <t>株）、拦沙坝</t>
    </r>
    <r>
      <rPr>
        <sz val="12"/>
        <rFont val="Times New Roman"/>
        <charset val="134"/>
      </rPr>
      <t>3</t>
    </r>
    <r>
      <rPr>
        <sz val="12"/>
        <rFont val="宋体"/>
        <charset val="134"/>
      </rPr>
      <t>座；农村人居环境整治工程：其中道路整治工程（主要道路路面修复</t>
    </r>
    <r>
      <rPr>
        <sz val="12"/>
        <rFont val="Times New Roman"/>
        <charset val="134"/>
      </rPr>
      <t>1455</t>
    </r>
    <r>
      <rPr>
        <sz val="12"/>
        <rFont val="宋体"/>
        <charset val="134"/>
      </rPr>
      <t>米、巷道清理修补</t>
    </r>
    <r>
      <rPr>
        <sz val="12"/>
        <rFont val="Times New Roman"/>
        <charset val="134"/>
      </rPr>
      <t>429</t>
    </r>
    <r>
      <rPr>
        <sz val="12"/>
        <rFont val="宋体"/>
        <charset val="134"/>
      </rPr>
      <t>米）、污水处理设施</t>
    </r>
    <r>
      <rPr>
        <sz val="12"/>
        <rFont val="Times New Roman"/>
        <charset val="134"/>
      </rPr>
      <t>1</t>
    </r>
    <r>
      <rPr>
        <sz val="12"/>
        <rFont val="宋体"/>
        <charset val="134"/>
      </rPr>
      <t>处、环卫设施垃圾桶</t>
    </r>
    <r>
      <rPr>
        <sz val="12"/>
        <rFont val="Times New Roman"/>
        <charset val="134"/>
      </rPr>
      <t>42</t>
    </r>
    <r>
      <rPr>
        <sz val="12"/>
        <rFont val="宋体"/>
        <charset val="134"/>
      </rPr>
      <t>个、村庄绿化工程</t>
    </r>
    <r>
      <rPr>
        <sz val="12"/>
        <rFont val="Times New Roman"/>
        <charset val="134"/>
      </rPr>
      <t>8</t>
    </r>
    <r>
      <rPr>
        <sz val="12"/>
        <rFont val="宋体"/>
        <charset val="134"/>
      </rPr>
      <t>处、下河台阶</t>
    </r>
    <r>
      <rPr>
        <sz val="12"/>
        <rFont val="Times New Roman"/>
        <charset val="134"/>
      </rPr>
      <t>6</t>
    </r>
    <r>
      <rPr>
        <sz val="12"/>
        <rFont val="宋体"/>
        <charset val="134"/>
      </rPr>
      <t>处、水土保持文化宣传牌</t>
    </r>
    <r>
      <rPr>
        <sz val="12"/>
        <rFont val="Times New Roman"/>
        <charset val="134"/>
      </rPr>
      <t>4</t>
    </r>
    <r>
      <rPr>
        <sz val="12"/>
        <rFont val="宋体"/>
        <charset val="134"/>
      </rPr>
      <t>个；</t>
    </r>
    <r>
      <rPr>
        <sz val="12"/>
        <rFont val="Times New Roman"/>
        <charset val="134"/>
      </rPr>
      <t>3.</t>
    </r>
    <r>
      <rPr>
        <sz val="12"/>
        <rFont val="宋体"/>
        <charset val="134"/>
      </rPr>
      <t>沟（河）道周边整治区：沟（河）道水生态工程，其中护岸工程（新建护岸</t>
    </r>
    <r>
      <rPr>
        <sz val="12"/>
        <rFont val="Times New Roman"/>
        <charset val="134"/>
      </rPr>
      <t>370</t>
    </r>
    <r>
      <rPr>
        <sz val="12"/>
        <rFont val="宋体"/>
        <charset val="134"/>
      </rPr>
      <t>米、护岸加固</t>
    </r>
    <r>
      <rPr>
        <sz val="12"/>
        <rFont val="Times New Roman"/>
        <charset val="134"/>
      </rPr>
      <t>35</t>
    </r>
    <r>
      <rPr>
        <sz val="12"/>
        <rFont val="宋体"/>
        <charset val="134"/>
      </rPr>
      <t>米、新建砌石护脚</t>
    </r>
    <r>
      <rPr>
        <sz val="12"/>
        <rFont val="Times New Roman"/>
        <charset val="134"/>
      </rPr>
      <t>350+</t>
    </r>
    <r>
      <rPr>
        <sz val="12"/>
        <rFont val="宋体"/>
        <charset val="134"/>
      </rPr>
      <t>清水平台</t>
    </r>
    <r>
      <rPr>
        <sz val="12"/>
        <rFont val="Times New Roman"/>
        <charset val="134"/>
      </rPr>
      <t>280</t>
    </r>
    <r>
      <rPr>
        <sz val="12"/>
        <rFont val="宋体"/>
        <charset val="134"/>
      </rPr>
      <t>米）、新建堰坝</t>
    </r>
    <r>
      <rPr>
        <sz val="12"/>
        <rFont val="Times New Roman"/>
        <charset val="134"/>
      </rPr>
      <t>2</t>
    </r>
    <r>
      <rPr>
        <sz val="12"/>
        <rFont val="宋体"/>
        <charset val="134"/>
      </rPr>
      <t>座。工程建设规模为综合治理水土流失面积</t>
    </r>
    <r>
      <rPr>
        <sz val="12"/>
        <rFont val="Times New Roman"/>
        <charset val="134"/>
      </rPr>
      <t>4.33</t>
    </r>
    <r>
      <rPr>
        <sz val="12"/>
        <rFont val="宋体"/>
        <charset val="134"/>
      </rPr>
      <t>平方千米。</t>
    </r>
  </si>
  <si>
    <t>休宁县源芳河生态清洁小流域水土保持综合治理工程</t>
  </si>
  <si>
    <t>项目正在进行施工放线、周边施工场地开挖，考虑到近期为汛期，此类项目需待汛期结束后，约7月中下旬正式进场进行河道开挖</t>
  </si>
  <si>
    <t>涉及项目征地面积约2亩，待项目中标，确定施工红线后，再履行征地报批程序。</t>
  </si>
  <si>
    <t>地块收储</t>
  </si>
  <si>
    <t>存量国有建设用地
收储</t>
  </si>
  <si>
    <r>
      <rPr>
        <sz val="12"/>
        <rFont val="宋体"/>
        <charset val="134"/>
      </rPr>
      <t>推进工业低效、</t>
    </r>
    <r>
      <rPr>
        <sz val="12"/>
        <rFont val="Times New Roman"/>
        <charset val="0"/>
      </rPr>
      <t>“</t>
    </r>
    <r>
      <rPr>
        <sz val="12"/>
        <rFont val="宋体"/>
        <charset val="134"/>
      </rPr>
      <t>退城入园</t>
    </r>
    <r>
      <rPr>
        <sz val="12"/>
        <rFont val="Times New Roman"/>
        <charset val="0"/>
      </rPr>
      <t>”</t>
    </r>
    <r>
      <rPr>
        <sz val="12"/>
        <rFont val="宋体"/>
        <charset val="134"/>
      </rPr>
      <t>企业等国有存量用地纳入储备。</t>
    </r>
  </si>
  <si>
    <t>189-1</t>
  </si>
  <si>
    <t>黄山市余香园食品
有限公司</t>
  </si>
  <si>
    <t>万宁工业园</t>
  </si>
  <si>
    <r>
      <rPr>
        <sz val="12"/>
        <rFont val="宋体"/>
        <charset val="134"/>
      </rPr>
      <t>收储黄山市余香园食品有限公司</t>
    </r>
    <r>
      <rPr>
        <sz val="12"/>
        <rFont val="Times New Roman"/>
        <charset val="0"/>
      </rPr>
      <t>8.27</t>
    </r>
    <r>
      <rPr>
        <sz val="12"/>
        <rFont val="宋体"/>
        <charset val="134"/>
      </rPr>
      <t>亩工业用地及厂房。</t>
    </r>
  </si>
  <si>
    <r>
      <rPr>
        <sz val="12"/>
        <color theme="1"/>
        <rFont val="Times New Roman"/>
        <charset val="0"/>
      </rPr>
      <t>2024</t>
    </r>
    <r>
      <rPr>
        <sz val="12"/>
        <color theme="1"/>
        <rFont val="宋体"/>
        <charset val="134"/>
      </rPr>
      <t>年</t>
    </r>
    <r>
      <rPr>
        <sz val="12"/>
        <color theme="1"/>
        <rFont val="Times New Roman"/>
        <charset val="0"/>
      </rPr>
      <t>5</t>
    </r>
    <r>
      <rPr>
        <sz val="12"/>
        <color theme="1"/>
        <rFont val="宋体"/>
        <charset val="134"/>
      </rPr>
      <t>月</t>
    </r>
    <r>
      <rPr>
        <sz val="12"/>
        <color theme="1"/>
        <rFont val="Times New Roman"/>
        <charset val="0"/>
      </rPr>
      <t>16</t>
    </r>
    <r>
      <rPr>
        <sz val="12"/>
        <color theme="1"/>
        <rFont val="宋体"/>
        <charset val="134"/>
      </rPr>
      <t>日县资规会研究通过收储方案，下步向县政府常务会和县委常委会汇报</t>
    </r>
  </si>
  <si>
    <t>189-2</t>
  </si>
  <si>
    <t>黄山市凯盛新型显示材料有限公司</t>
  </si>
  <si>
    <r>
      <rPr>
        <sz val="12"/>
        <rFont val="宋体"/>
        <charset val="134"/>
      </rPr>
      <t>收储黄山市凯盛新型显示材料有限公司</t>
    </r>
    <r>
      <rPr>
        <sz val="12"/>
        <rFont val="Times New Roman"/>
        <charset val="0"/>
      </rPr>
      <t>100</t>
    </r>
    <r>
      <rPr>
        <sz val="12"/>
        <rFont val="宋体"/>
        <charset val="134"/>
      </rPr>
      <t>亩工业用地及厂房收储。</t>
    </r>
  </si>
  <si>
    <t>189-3</t>
  </si>
  <si>
    <t>休宁中燃城市燃气
发展有限公司</t>
  </si>
  <si>
    <r>
      <rPr>
        <sz val="12"/>
        <rFont val="宋体"/>
        <charset val="134"/>
      </rPr>
      <t>收储休宁中燃城市燃气发展有限公司</t>
    </r>
    <r>
      <rPr>
        <sz val="12"/>
        <rFont val="Times New Roman"/>
        <charset val="0"/>
      </rPr>
      <t>20.71</t>
    </r>
    <r>
      <rPr>
        <sz val="12"/>
        <rFont val="宋体"/>
        <charset val="134"/>
      </rPr>
      <t>亩工业用地及厂房。</t>
    </r>
  </si>
  <si>
    <t>完成初步评估，评估结果待被收储方审核</t>
  </si>
  <si>
    <t>189-4</t>
  </si>
  <si>
    <t>休宁万安豆制品厂</t>
  </si>
  <si>
    <t>海阳镇横江路</t>
  </si>
  <si>
    <r>
      <rPr>
        <sz val="12"/>
        <rFont val="宋体"/>
        <charset val="134"/>
      </rPr>
      <t>收储休宁万安豆制品厂</t>
    </r>
    <r>
      <rPr>
        <sz val="12"/>
        <rFont val="Times New Roman"/>
        <charset val="0"/>
      </rPr>
      <t>4.3</t>
    </r>
    <r>
      <rPr>
        <sz val="12"/>
        <rFont val="宋体"/>
        <charset val="134"/>
      </rPr>
      <t>亩工业用地及厂房。</t>
    </r>
  </si>
  <si>
    <t>已与收储方确定收储价格。因收储资金问题，该地块暂停收储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</si>
</sst>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 numFmtId="179" formatCode="yyyy&quot;年&quot;m&quot;月&quot;;@"/>
    <numFmt numFmtId="180" formatCode="0.00_);[Red]\(0.00\)"/>
    <numFmt numFmtId="181" formatCode="0_);[Red]\(0\)"/>
  </numFmts>
  <fonts count="75">
    <font>
      <sz val="11"/>
      <color theme="1"/>
      <name val="宋体"/>
      <charset val="134"/>
      <scheme val="minor"/>
    </font>
    <font>
      <sz val="12"/>
      <name val="Times New Roman"/>
      <charset val="134"/>
    </font>
    <font>
      <b/>
      <sz val="14"/>
      <name val="Times New Roman"/>
      <charset val="134"/>
    </font>
    <font>
      <sz val="14"/>
      <name val="Times New Roman"/>
      <charset val="134"/>
    </font>
    <font>
      <sz val="12"/>
      <color theme="1"/>
      <name val="Times New Roman"/>
      <charset val="134"/>
    </font>
    <font>
      <b/>
      <sz val="12"/>
      <name val="Times New Roman"/>
      <charset val="134"/>
    </font>
    <font>
      <sz val="12"/>
      <name val="宋体"/>
      <charset val="134"/>
    </font>
    <font>
      <sz val="12"/>
      <name val="Times New Roman"/>
      <charset val="0"/>
    </font>
    <font>
      <sz val="28"/>
      <name val="方正小标宋_GBK"/>
      <charset val="134"/>
    </font>
    <font>
      <sz val="28"/>
      <color theme="1"/>
      <name val="方正小标宋_GBK"/>
      <charset val="134"/>
    </font>
    <font>
      <b/>
      <sz val="36"/>
      <color theme="1"/>
      <name val="方正小标宋_GBK"/>
      <charset val="134"/>
    </font>
    <font>
      <b/>
      <sz val="36"/>
      <name val="方正小标宋_GBK"/>
      <charset val="134"/>
    </font>
    <font>
      <b/>
      <sz val="14"/>
      <name val="黑体"/>
      <charset val="134"/>
    </font>
    <font>
      <b/>
      <sz val="14"/>
      <color theme="1"/>
      <name val="黑体"/>
      <charset val="134"/>
    </font>
    <font>
      <b/>
      <sz val="14"/>
      <color theme="1"/>
      <name val="宋体"/>
      <charset val="134"/>
    </font>
    <font>
      <b/>
      <sz val="14"/>
      <name val="宋体"/>
      <charset val="134"/>
    </font>
    <font>
      <sz val="14"/>
      <color theme="1"/>
      <name val="Times New Roman"/>
      <charset val="134"/>
    </font>
    <font>
      <b/>
      <sz val="12"/>
      <color theme="1"/>
      <name val="Times New Roman"/>
      <charset val="134"/>
    </font>
    <font>
      <b/>
      <sz val="12"/>
      <name val="黑体"/>
      <charset val="134"/>
    </font>
    <font>
      <b/>
      <sz val="12"/>
      <color theme="1"/>
      <name val="黑体"/>
      <charset val="0"/>
    </font>
    <font>
      <b/>
      <sz val="12"/>
      <name val="黑体"/>
      <charset val="0"/>
    </font>
    <font>
      <sz val="12"/>
      <color theme="1"/>
      <name val="Times New Roman"/>
      <charset val="0"/>
    </font>
    <font>
      <b/>
      <sz val="12"/>
      <color theme="1"/>
      <name val="宋体"/>
      <charset val="134"/>
    </font>
    <font>
      <b/>
      <sz val="16"/>
      <color theme="1"/>
      <name val="黑体"/>
      <charset val="134"/>
    </font>
    <font>
      <b/>
      <sz val="16"/>
      <name val="黑体"/>
      <charset val="134"/>
    </font>
    <font>
      <b/>
      <sz val="12"/>
      <color theme="1"/>
      <name val="Times New Roman"/>
      <charset val="0"/>
    </font>
    <font>
      <b/>
      <sz val="14"/>
      <name val="Times New Roman"/>
      <charset val="0"/>
    </font>
    <font>
      <sz val="12"/>
      <name val="宋体"/>
      <charset val="0"/>
    </font>
    <font>
      <b/>
      <sz val="12"/>
      <name val="宋体"/>
      <charset val="134"/>
    </font>
    <font>
      <b/>
      <sz val="14"/>
      <name val="宋体"/>
      <charset val="0"/>
    </font>
    <font>
      <sz val="12"/>
      <color theme="1"/>
      <name val="宋体"/>
      <charset val="134"/>
    </font>
    <font>
      <b/>
      <sz val="12"/>
      <name val="宋体"/>
      <charset val="0"/>
    </font>
    <font>
      <sz val="12"/>
      <color theme="1"/>
      <name val="宋体"/>
      <charset val="0"/>
    </font>
    <font>
      <sz val="12"/>
      <color theme="1"/>
      <name val="宋体"/>
      <charset val="134"/>
      <scheme val="minor"/>
    </font>
    <font>
      <sz val="12"/>
      <color indexed="8"/>
      <name val="宋体"/>
      <charset val="134"/>
    </font>
    <font>
      <sz val="14"/>
      <color theme="1"/>
      <name val="Times New Roman"/>
      <charset val="0"/>
    </font>
    <font>
      <sz val="14"/>
      <name val="Times New Roman"/>
      <charset val="0"/>
    </font>
    <font>
      <b/>
      <sz val="12"/>
      <name val="方正小标宋_GBK"/>
      <charset val="134"/>
    </font>
    <font>
      <b/>
      <sz val="12"/>
      <name val="Times New Roman"/>
      <charset val="0"/>
    </font>
    <font>
      <sz val="12"/>
      <name val="黑体"/>
      <charset val="0"/>
    </font>
    <font>
      <sz val="12"/>
      <name val="仿宋_GB2312"/>
      <charset val="134"/>
    </font>
    <font>
      <sz val="12"/>
      <color rgb="FF000000"/>
      <name val="宋体"/>
      <charset val="134"/>
    </font>
    <font>
      <sz val="12"/>
      <name val="仿宋_GB2312"/>
      <charset val="0"/>
    </font>
    <font>
      <sz val="16"/>
      <name val="仿宋_GB2312"/>
      <charset val="0"/>
    </font>
    <font>
      <sz val="11"/>
      <name val="Times New Roman"/>
      <charset val="0"/>
    </font>
    <font>
      <sz val="12"/>
      <color rgb="FF000000"/>
      <name val="宋体"/>
      <charset val="0"/>
    </font>
    <font>
      <sz val="12"/>
      <name val="微软雅黑"/>
      <charset val="134"/>
    </font>
    <font>
      <sz val="11"/>
      <name val="宋体"/>
      <charset val="0"/>
    </font>
    <font>
      <b/>
      <sz val="16"/>
      <color theme="1"/>
      <name val="黑体"/>
      <charset val="0"/>
    </font>
    <font>
      <b/>
      <sz val="16"/>
      <name val="黑体"/>
      <charset val="0"/>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宋体"/>
      <charset val="134"/>
    </font>
    <font>
      <b/>
      <sz val="14"/>
      <name val="黑体"/>
      <charset val="0"/>
    </font>
    <font>
      <sz val="14"/>
      <name val="宋体"/>
      <charset val="134"/>
    </font>
    <font>
      <sz val="12"/>
      <color rgb="FF000000"/>
      <name val="Times New Roman"/>
      <charset val="0"/>
    </font>
    <font>
      <sz val="12"/>
      <color indexed="8"/>
      <name val="宋体"/>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4" borderId="13"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4" applyNumberFormat="0" applyFill="0" applyAlignment="0" applyProtection="0">
      <alignment vertical="center"/>
    </xf>
    <xf numFmtId="0" fontId="57" fillId="0" borderId="14" applyNumberFormat="0" applyFill="0" applyAlignment="0" applyProtection="0">
      <alignment vertical="center"/>
    </xf>
    <xf numFmtId="0" fontId="58" fillId="0" borderId="15" applyNumberFormat="0" applyFill="0" applyAlignment="0" applyProtection="0">
      <alignment vertical="center"/>
    </xf>
    <xf numFmtId="0" fontId="58" fillId="0" borderId="0" applyNumberFormat="0" applyFill="0" applyBorder="0" applyAlignment="0" applyProtection="0">
      <alignment vertical="center"/>
    </xf>
    <xf numFmtId="0" fontId="59" fillId="5" borderId="16" applyNumberFormat="0" applyAlignment="0" applyProtection="0">
      <alignment vertical="center"/>
    </xf>
    <xf numFmtId="0" fontId="60" fillId="6" borderId="17" applyNumberFormat="0" applyAlignment="0" applyProtection="0">
      <alignment vertical="center"/>
    </xf>
    <xf numFmtId="0" fontId="61" fillId="6" borderId="16" applyNumberFormat="0" applyAlignment="0" applyProtection="0">
      <alignment vertical="center"/>
    </xf>
    <xf numFmtId="0" fontId="62" fillId="7" borderId="18" applyNumberFormat="0" applyAlignment="0" applyProtection="0">
      <alignment vertical="center"/>
    </xf>
    <xf numFmtId="0" fontId="63" fillId="0" borderId="19" applyNumberFormat="0" applyFill="0" applyAlignment="0" applyProtection="0">
      <alignment vertical="center"/>
    </xf>
    <xf numFmtId="0" fontId="64" fillId="0" borderId="20" applyNumberFormat="0" applyFill="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68" fillId="34" borderId="0" applyNumberFormat="0" applyBorder="0" applyAlignment="0" applyProtection="0">
      <alignment vertical="center"/>
    </xf>
    <xf numFmtId="0" fontId="70" fillId="0" borderId="0"/>
  </cellStyleXfs>
  <cellXfs count="26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2" borderId="1" xfId="0" applyFont="1" applyFill="1" applyBorder="1" applyAlignment="1">
      <alignment horizontal="center" vertical="center"/>
    </xf>
    <xf numFmtId="0" fontId="23"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26" fillId="0"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7" fillId="2" borderId="1" xfId="0" applyFont="1" applyFill="1" applyBorder="1" applyAlignment="1">
      <alignment horizontal="justify" vertical="center" wrapText="1"/>
    </xf>
    <xf numFmtId="57"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0" fontId="27" fillId="2" borderId="1"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28" fillId="2" borderId="1" xfId="0" applyFont="1" applyFill="1" applyBorder="1" applyAlignment="1">
      <alignment horizontal="center" vertical="center" wrapText="1"/>
    </xf>
    <xf numFmtId="31" fontId="27"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justify" vertical="center" wrapText="1"/>
    </xf>
    <xf numFmtId="57" fontId="27" fillId="2" borderId="1" xfId="0" applyNumberFormat="1" applyFont="1" applyFill="1" applyBorder="1" applyAlignment="1">
      <alignment horizontal="justify" vertical="center" wrapText="1"/>
    </xf>
    <xf numFmtId="0" fontId="26" fillId="3" borderId="3" xfId="0" applyFont="1" applyFill="1" applyBorder="1" applyAlignment="1">
      <alignment horizontal="center" vertical="center" wrapText="1"/>
    </xf>
    <xf numFmtId="0" fontId="26" fillId="3" borderId="4"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57" fontId="30"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31" fontId="27"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57" fontId="6" fillId="2" borderId="1" xfId="0" applyNumberFormat="1" applyFont="1" applyFill="1" applyBorder="1" applyAlignment="1">
      <alignment horizontal="center" vertical="center" wrapText="1"/>
    </xf>
    <xf numFmtId="57" fontId="27" fillId="2" borderId="1" xfId="0" applyNumberFormat="1" applyFont="1" applyFill="1" applyBorder="1" applyAlignment="1">
      <alignment horizontal="center" vertical="center" wrapText="1"/>
    </xf>
    <xf numFmtId="10" fontId="1" fillId="2" borderId="0" xfId="3"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0" fontId="28" fillId="2" borderId="1" xfId="3"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3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30" fillId="2" borderId="1" xfId="0" applyFont="1" applyFill="1" applyBorder="1" applyAlignment="1">
      <alignment horizontal="left" vertical="center" wrapText="1"/>
    </xf>
    <xf numFmtId="57" fontId="7"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22" fillId="2"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31" fontId="7" fillId="2" borderId="1" xfId="0" applyNumberFormat="1" applyFont="1" applyFill="1" applyBorder="1" applyAlignment="1">
      <alignment horizontal="center" vertical="center" wrapText="1"/>
    </xf>
    <xf numFmtId="31" fontId="7" fillId="2" borderId="1" xfId="0" applyNumberFormat="1" applyFont="1" applyFill="1" applyBorder="1" applyAlignment="1">
      <alignment horizontal="justify" vertical="center" wrapText="1"/>
    </xf>
    <xf numFmtId="0" fontId="6" fillId="2" borderId="5" xfId="0" applyNumberFormat="1" applyFont="1" applyFill="1" applyBorder="1" applyAlignment="1">
      <alignment horizontal="center" vertical="center" wrapText="1"/>
    </xf>
    <xf numFmtId="0" fontId="6" fillId="2" borderId="0" xfId="0" applyFont="1" applyFill="1" applyBorder="1" applyAlignment="1">
      <alignment horizontal="justify"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76" fontId="2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57" fontId="27" fillId="2" borderId="1" xfId="0" applyNumberFormat="1" applyFont="1" applyFill="1" applyBorder="1" applyAlignment="1">
      <alignment horizontal="left" vertical="center" wrapText="1"/>
    </xf>
    <xf numFmtId="0" fontId="27"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33" fillId="2" borderId="0" xfId="0" applyFont="1" applyFill="1" applyAlignment="1">
      <alignment horizontal="left" vertical="center" wrapText="1"/>
    </xf>
    <xf numFmtId="57" fontId="1" fillId="2" borderId="1" xfId="0" applyNumberFormat="1" applyFont="1" applyFill="1" applyBorder="1" applyAlignment="1">
      <alignment horizontal="center" vertical="center" wrapText="1"/>
    </xf>
    <xf numFmtId="177" fontId="27" fillId="2" borderId="1" xfId="0" applyNumberFormat="1" applyFont="1" applyFill="1" applyBorder="1" applyAlignment="1">
      <alignment horizontal="left" vertical="center" wrapText="1"/>
    </xf>
    <xf numFmtId="177"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justify" vertical="center" wrapText="1"/>
    </xf>
    <xf numFmtId="0" fontId="34" fillId="2" borderId="1"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vertical="center" wrapText="1"/>
    </xf>
    <xf numFmtId="0" fontId="6" fillId="2" borderId="1" xfId="0" applyFont="1" applyFill="1" applyBorder="1" applyAlignment="1">
      <alignment horizontal="justify" vertical="center"/>
    </xf>
    <xf numFmtId="177" fontId="27" fillId="2" borderId="1" xfId="0" applyNumberFormat="1"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21" fillId="2" borderId="8" xfId="0" applyFont="1" applyFill="1" applyBorder="1" applyAlignment="1" applyProtection="1">
      <alignment horizontal="center" vertical="center" wrapText="1"/>
    </xf>
    <xf numFmtId="57" fontId="27" fillId="2" borderId="9" xfId="0" applyNumberFormat="1"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39"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7" fillId="2" borderId="10" xfId="0" applyFont="1" applyFill="1" applyBorder="1" applyAlignment="1">
      <alignment horizontal="justify" vertical="center" wrapText="1"/>
    </xf>
    <xf numFmtId="0" fontId="27" fillId="2" borderId="10" xfId="0" applyFont="1" applyFill="1" applyBorder="1" applyAlignment="1">
      <alignment horizontal="justify" vertical="center" wrapText="1"/>
    </xf>
    <xf numFmtId="0" fontId="7" fillId="2" borderId="1" xfId="0" applyFont="1" applyFill="1" applyBorder="1" applyAlignment="1" applyProtection="1">
      <alignment horizontal="justify" vertical="center" wrapText="1"/>
    </xf>
    <xf numFmtId="0" fontId="7"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wrapText="1"/>
    </xf>
    <xf numFmtId="57" fontId="6" fillId="2" borderId="10" xfId="0" applyNumberFormat="1" applyFont="1" applyFill="1" applyBorder="1" applyAlignment="1" applyProtection="1">
      <alignment horizontal="justify" vertical="center" wrapText="1"/>
    </xf>
    <xf numFmtId="0" fontId="6" fillId="2" borderId="10" xfId="0" applyFont="1" applyFill="1" applyBorder="1" applyAlignment="1" applyProtection="1">
      <alignment horizontal="center" vertical="center" wrapText="1"/>
    </xf>
    <xf numFmtId="57" fontId="27" fillId="2" borderId="10" xfId="0" applyNumberFormat="1" applyFont="1" applyFill="1" applyBorder="1" applyAlignment="1" applyProtection="1">
      <alignment horizontal="justify" vertical="center" wrapText="1"/>
    </xf>
    <xf numFmtId="0" fontId="6"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justify" vertical="center" wrapText="1"/>
    </xf>
    <xf numFmtId="0" fontId="7" fillId="2" borderId="0" xfId="0" applyFont="1" applyFill="1" applyBorder="1" applyAlignment="1">
      <alignment horizontal="center" vertical="center"/>
    </xf>
    <xf numFmtId="0" fontId="1" fillId="2" borderId="5" xfId="0" applyFont="1" applyFill="1" applyBorder="1" applyAlignment="1">
      <alignment horizontal="center" vertical="center" wrapText="1"/>
    </xf>
    <xf numFmtId="57" fontId="27" fillId="2" borderId="5" xfId="0" applyNumberFormat="1" applyFont="1" applyFill="1" applyBorder="1" applyAlignment="1">
      <alignment horizontal="justify" vertical="center" wrapText="1"/>
    </xf>
    <xf numFmtId="0" fontId="27" fillId="2" borderId="1" xfId="0" applyFont="1" applyFill="1" applyBorder="1" applyAlignment="1" applyProtection="1">
      <alignment horizontal="justify" vertical="center" wrapText="1"/>
    </xf>
    <xf numFmtId="3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40" fillId="2" borderId="1" xfId="0" applyFont="1" applyFill="1" applyBorder="1" applyAlignment="1">
      <alignment horizontal="center" vertical="center" wrapText="1"/>
    </xf>
    <xf numFmtId="0" fontId="27" fillId="2" borderId="1" xfId="0" applyFont="1" applyFill="1" applyBorder="1" applyAlignment="1" applyProtection="1">
      <alignment horizontal="center" vertical="center" wrapText="1"/>
    </xf>
    <xf numFmtId="0" fontId="36" fillId="2" borderId="1" xfId="0" applyFont="1" applyFill="1" applyBorder="1" applyAlignment="1">
      <alignment horizontal="justify" vertical="center" wrapText="1"/>
    </xf>
    <xf numFmtId="57" fontId="27" fillId="2" borderId="9" xfId="0" applyNumberFormat="1" applyFont="1" applyFill="1" applyBorder="1" applyAlignment="1" applyProtection="1">
      <alignment horizontal="left" vertical="center" wrapText="1"/>
    </xf>
    <xf numFmtId="57" fontId="7" fillId="2" borderId="9" xfId="0" applyNumberFormat="1" applyFont="1" applyFill="1" applyBorder="1" applyAlignment="1" applyProtection="1">
      <alignment horizontal="center" vertical="center" wrapText="1"/>
    </xf>
    <xf numFmtId="57" fontId="7" fillId="2" borderId="12" xfId="0" applyNumberFormat="1" applyFont="1" applyFill="1" applyBorder="1" applyAlignment="1" applyProtection="1">
      <alignment horizontal="center" vertical="center" wrapText="1"/>
    </xf>
    <xf numFmtId="57" fontId="7" fillId="2" borderId="1" xfId="0" applyNumberFormat="1" applyFont="1" applyFill="1" applyBorder="1" applyAlignment="1" applyProtection="1">
      <alignment horizontal="center" vertical="center" wrapText="1"/>
    </xf>
    <xf numFmtId="0" fontId="27" fillId="2" borderId="9" xfId="0" applyFont="1" applyFill="1" applyBorder="1" applyAlignment="1" applyProtection="1">
      <alignment horizontal="left" vertical="center" wrapText="1"/>
    </xf>
    <xf numFmtId="0" fontId="27" fillId="2" borderId="9" xfId="0" applyFont="1" applyFill="1" applyBorder="1" applyAlignment="1" applyProtection="1">
      <alignment horizontal="center" vertical="center" wrapText="1"/>
    </xf>
    <xf numFmtId="57" fontId="6" fillId="2" borderId="12" xfId="0" applyNumberFormat="1" applyFont="1" applyFill="1" applyBorder="1" applyAlignment="1" applyProtection="1">
      <alignment horizontal="center" vertical="center" wrapText="1"/>
    </xf>
    <xf numFmtId="0" fontId="40" fillId="2" borderId="1" xfId="0" applyFont="1" applyFill="1" applyBorder="1" applyAlignment="1">
      <alignment horizontal="justify" vertical="center" wrapText="1"/>
    </xf>
    <xf numFmtId="14" fontId="27" fillId="2" borderId="1" xfId="0" applyNumberFormat="1" applyFont="1" applyFill="1" applyBorder="1" applyAlignment="1">
      <alignment horizontal="left" vertical="center" wrapText="1"/>
    </xf>
    <xf numFmtId="0" fontId="30" fillId="2" borderId="0" xfId="0" applyFont="1" applyFill="1" applyAlignment="1">
      <alignment horizontal="center" vertical="center" wrapText="1"/>
    </xf>
    <xf numFmtId="9" fontId="6" fillId="2" borderId="1" xfId="0" applyNumberFormat="1" applyFont="1" applyFill="1" applyBorder="1" applyAlignment="1">
      <alignment horizontal="left" vertical="center" wrapText="1"/>
    </xf>
    <xf numFmtId="0" fontId="41"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9" fontId="6" fillId="2" borderId="2"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57" fontId="7" fillId="2" borderId="5" xfId="0" applyNumberFormat="1" applyFont="1" applyFill="1" applyBorder="1" applyAlignment="1">
      <alignment horizontal="justify" vertical="center" wrapText="1"/>
    </xf>
    <xf numFmtId="57" fontId="27" fillId="2" borderId="5" xfId="0" applyNumberFormat="1" applyFont="1" applyFill="1" applyBorder="1" applyAlignment="1">
      <alignment horizontal="center" vertical="center" wrapText="1"/>
    </xf>
    <xf numFmtId="57" fontId="7" fillId="2" borderId="5" xfId="0" applyNumberFormat="1" applyFont="1" applyFill="1" applyBorder="1" applyAlignment="1">
      <alignment horizontal="center" vertical="center" wrapText="1"/>
    </xf>
    <xf numFmtId="57" fontId="27" fillId="2" borderId="5" xfId="0" applyNumberFormat="1" applyFont="1" applyFill="1" applyBorder="1" applyAlignment="1">
      <alignment horizontal="left" vertical="center" wrapText="1"/>
    </xf>
    <xf numFmtId="0" fontId="27" fillId="2" borderId="1" xfId="0" applyFont="1" applyFill="1" applyBorder="1" applyAlignment="1" applyProtection="1">
      <alignment horizontal="left" vertical="center" wrapText="1"/>
    </xf>
    <xf numFmtId="31" fontId="27" fillId="2" borderId="1" xfId="0" applyNumberFormat="1" applyFont="1" applyFill="1" applyBorder="1" applyAlignment="1">
      <alignment horizontal="left" vertical="center" wrapText="1"/>
    </xf>
    <xf numFmtId="31" fontId="6" fillId="2" borderId="1" xfId="0" applyNumberFormat="1" applyFont="1" applyFill="1" applyBorder="1" applyAlignment="1">
      <alignment horizontal="left" vertical="center" wrapText="1"/>
    </xf>
    <xf numFmtId="14" fontId="7" fillId="2" borderId="1" xfId="0" applyNumberFormat="1" applyFont="1" applyFill="1" applyBorder="1" applyAlignment="1" applyProtection="1">
      <alignment horizontal="center" vertical="center" wrapText="1"/>
    </xf>
    <xf numFmtId="0" fontId="27" fillId="2" borderId="1" xfId="0"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30" fillId="2" borderId="1" xfId="0" applyFont="1" applyFill="1" applyBorder="1" applyAlignment="1">
      <alignment horizontal="justify" vertical="center" wrapText="1"/>
    </xf>
    <xf numFmtId="49" fontId="41" fillId="2"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31" fontId="41" fillId="2" borderId="1" xfId="0" applyNumberFormat="1" applyFont="1" applyFill="1" applyBorder="1" applyAlignment="1">
      <alignment horizontal="center" vertical="center" wrapText="1"/>
    </xf>
    <xf numFmtId="57" fontId="42" fillId="2" borderId="2" xfId="0" applyNumberFormat="1" applyFont="1" applyFill="1" applyBorder="1" applyAlignment="1">
      <alignment horizontal="center" vertical="center" wrapText="1"/>
    </xf>
    <xf numFmtId="31" fontId="32" fillId="2" borderId="1" xfId="0" applyNumberFormat="1" applyFont="1" applyFill="1" applyBorder="1" applyAlignment="1">
      <alignment horizontal="center" vertical="center" wrapText="1"/>
    </xf>
    <xf numFmtId="57" fontId="21" fillId="2" borderId="1" xfId="0" applyNumberFormat="1" applyFont="1" applyFill="1" applyBorder="1" applyAlignment="1">
      <alignment horizontal="center" vertical="center" wrapText="1"/>
    </xf>
    <xf numFmtId="49" fontId="32" fillId="2" borderId="1" xfId="0" applyNumberFormat="1" applyFont="1" applyFill="1" applyBorder="1" applyAlignment="1">
      <alignment horizontal="left" vertical="center" wrapText="1"/>
    </xf>
    <xf numFmtId="179" fontId="7" fillId="2" borderId="1" xfId="0" applyNumberFormat="1" applyFont="1" applyFill="1" applyBorder="1" applyAlignment="1">
      <alignment horizontal="center" vertical="center" wrapText="1"/>
    </xf>
    <xf numFmtId="57" fontId="43" fillId="2" borderId="2" xfId="0" applyNumberFormat="1" applyFont="1" applyFill="1" applyBorder="1" applyAlignment="1">
      <alignment horizontal="justify" vertical="center" wrapText="1"/>
    </xf>
    <xf numFmtId="176" fontId="43" fillId="2" borderId="1" xfId="0" applyNumberFormat="1" applyFont="1" applyFill="1" applyBorder="1" applyAlignment="1">
      <alignment horizontal="center" vertical="center" wrapText="1"/>
    </xf>
    <xf numFmtId="57" fontId="7" fillId="2" borderId="2" xfId="0" applyNumberFormat="1" applyFont="1" applyFill="1" applyBorder="1" applyAlignment="1" applyProtection="1">
      <alignment horizontal="center" vertical="center" wrapText="1"/>
    </xf>
    <xf numFmtId="0" fontId="7" fillId="2" borderId="12" xfId="0" applyFont="1" applyFill="1" applyBorder="1" applyAlignment="1">
      <alignment horizontal="center" vertical="center" wrapText="1"/>
    </xf>
    <xf numFmtId="57" fontId="6" fillId="2" borderId="1" xfId="0" applyNumberFormat="1" applyFont="1" applyFill="1" applyBorder="1" applyAlignment="1">
      <alignment horizontal="left" vertical="center" wrapText="1"/>
    </xf>
    <xf numFmtId="57" fontId="32"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justify" vertical="center" wrapText="1"/>
    </xf>
    <xf numFmtId="0" fontId="7" fillId="2" borderId="1" xfId="0" applyFont="1" applyFill="1" applyBorder="1" applyAlignment="1">
      <alignment vertical="center" wrapText="1"/>
    </xf>
    <xf numFmtId="0" fontId="44" fillId="2" borderId="1" xfId="0" applyFont="1" applyFill="1" applyBorder="1" applyAlignment="1">
      <alignment horizontal="center" vertical="center" wrapText="1"/>
    </xf>
    <xf numFmtId="0" fontId="34" fillId="2" borderId="1" xfId="0" applyFont="1" applyFill="1" applyBorder="1" applyAlignment="1" applyProtection="1">
      <alignment horizontal="center" vertical="center" wrapText="1"/>
      <protection locked="0"/>
    </xf>
    <xf numFmtId="0" fontId="45" fillId="2" borderId="1" xfId="0"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14" fontId="27" fillId="2" borderId="1" xfId="0" applyNumberFormat="1" applyFont="1" applyFill="1" applyBorder="1" applyAlignment="1">
      <alignment horizontal="justify" vertical="center" wrapText="1"/>
    </xf>
    <xf numFmtId="14" fontId="6" fillId="2" borderId="1" xfId="0" applyNumberFormat="1" applyFont="1" applyFill="1" applyBorder="1" applyAlignment="1">
      <alignment horizontal="justify" vertical="center" wrapText="1"/>
    </xf>
    <xf numFmtId="0" fontId="7" fillId="2" borderId="1" xfId="0" applyFont="1" applyFill="1" applyBorder="1" applyAlignment="1">
      <alignment horizontal="left" vertical="center" wrapText="1"/>
    </xf>
    <xf numFmtId="0" fontId="46"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31" fontId="41" fillId="2" borderId="1" xfId="0" applyNumberFormat="1" applyFont="1" applyFill="1" applyBorder="1" applyAlignment="1">
      <alignment horizontal="justify" vertical="center" wrapText="1"/>
    </xf>
    <xf numFmtId="14" fontId="27" fillId="2" borderId="1" xfId="0" applyNumberFormat="1" applyFont="1" applyFill="1" applyBorder="1" applyAlignment="1">
      <alignment horizontal="center" vertical="center" wrapText="1"/>
    </xf>
    <xf numFmtId="14" fontId="27" fillId="2" borderId="2" xfId="0" applyNumberFormat="1" applyFont="1" applyFill="1" applyBorder="1" applyAlignment="1">
      <alignment horizontal="center" vertical="center" wrapText="1"/>
    </xf>
    <xf numFmtId="0" fontId="44" fillId="2" borderId="1" xfId="0" applyFont="1" applyFill="1" applyBorder="1" applyAlignment="1">
      <alignment vertical="center" wrapText="1"/>
    </xf>
    <xf numFmtId="0" fontId="44"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9" fontId="6" fillId="2" borderId="2" xfId="0" applyNumberFormat="1" applyFont="1" applyFill="1" applyBorder="1" applyAlignment="1">
      <alignment horizontal="left" vertical="center" wrapText="1"/>
    </xf>
    <xf numFmtId="57" fontId="7" fillId="2" borderId="12"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4" fontId="7" fillId="2" borderId="1" xfId="0" applyNumberFormat="1" applyFont="1" applyFill="1" applyBorder="1" applyAlignment="1">
      <alignment horizontal="justify" vertical="center" wrapText="1"/>
    </xf>
    <xf numFmtId="14" fontId="27" fillId="2" borderId="2" xfId="0" applyNumberFormat="1" applyFont="1" applyFill="1" applyBorder="1" applyAlignment="1">
      <alignment horizontal="justify" vertical="center" wrapText="1"/>
    </xf>
    <xf numFmtId="18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176" fontId="32" fillId="2" borderId="1" xfId="0" applyNumberFormat="1" applyFont="1" applyFill="1" applyBorder="1" applyAlignment="1">
      <alignment horizontal="left" vertical="center" wrapText="1"/>
    </xf>
    <xf numFmtId="176" fontId="27" fillId="2" borderId="1" xfId="0" applyNumberFormat="1" applyFont="1" applyFill="1" applyBorder="1" applyAlignment="1">
      <alignment horizontal="left" vertical="center" wrapText="1"/>
    </xf>
    <xf numFmtId="0" fontId="33" fillId="2" borderId="0" xfId="0" applyFont="1" applyFill="1" applyAlignment="1">
      <alignment vertical="center" wrapText="1"/>
    </xf>
    <xf numFmtId="0" fontId="7" fillId="2" borderId="1" xfId="49" applyFont="1" applyFill="1" applyBorder="1" applyAlignment="1">
      <alignment horizontal="center" vertical="center" wrapText="1"/>
    </xf>
    <xf numFmtId="57" fontId="7" fillId="2" borderId="1" xfId="49"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left" vertical="center" wrapText="1"/>
    </xf>
    <xf numFmtId="57" fontId="30" fillId="2" borderId="1" xfId="0" applyNumberFormat="1" applyFont="1" applyFill="1" applyBorder="1" applyAlignment="1">
      <alignment horizontal="left" vertical="center" wrapText="1"/>
    </xf>
    <xf numFmtId="57" fontId="21" fillId="2" borderId="1" xfId="0" applyNumberFormat="1" applyFont="1" applyFill="1" applyBorder="1" applyAlignment="1">
      <alignment horizontal="left" vertical="center" wrapText="1"/>
    </xf>
    <xf numFmtId="57" fontId="44" fillId="2" borderId="1" xfId="0" applyNumberFormat="1" applyFont="1" applyFill="1" applyBorder="1" applyAlignment="1">
      <alignment horizontal="justify" vertical="center" wrapText="1"/>
    </xf>
    <xf numFmtId="57" fontId="7" fillId="2" borderId="1" xfId="0" applyNumberFormat="1" applyFont="1" applyFill="1" applyBorder="1" applyAlignment="1">
      <alignment horizontal="center" vertical="center"/>
    </xf>
    <xf numFmtId="31" fontId="30" fillId="2" borderId="1" xfId="0" applyNumberFormat="1" applyFont="1" applyFill="1" applyBorder="1" applyAlignment="1">
      <alignment horizontal="left" vertical="center" wrapText="1"/>
    </xf>
    <xf numFmtId="31" fontId="30" fillId="2" borderId="1" xfId="0" applyNumberFormat="1" applyFont="1" applyFill="1" applyBorder="1" applyAlignment="1">
      <alignment horizontal="center" vertical="center" wrapText="1"/>
    </xf>
    <xf numFmtId="0" fontId="47" fillId="2" borderId="1" xfId="0" applyNumberFormat="1" applyFont="1" applyFill="1" applyBorder="1" applyAlignment="1">
      <alignment horizontal="justify" vertical="center" wrapText="1"/>
    </xf>
    <xf numFmtId="0" fontId="27" fillId="2" borderId="5" xfId="0" applyFont="1" applyFill="1" applyBorder="1" applyAlignment="1">
      <alignment horizontal="center" vertical="center" wrapText="1"/>
    </xf>
    <xf numFmtId="57" fontId="27" fillId="2" borderId="1" xfId="49"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41" fillId="2" borderId="1" xfId="0" applyFont="1" applyFill="1" applyBorder="1" applyAlignment="1" applyProtection="1">
      <alignment horizontal="justify"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57" fontId="40" fillId="2" borderId="1"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181" fontId="7" fillId="2" borderId="1" xfId="0" applyNumberFormat="1" applyFont="1" applyFill="1" applyBorder="1" applyAlignment="1">
      <alignment horizontal="center" vertical="center" wrapText="1"/>
    </xf>
    <xf numFmtId="0" fontId="6" fillId="2" borderId="5" xfId="0" applyFont="1" applyFill="1" applyBorder="1" applyAlignment="1">
      <alignment vertical="center" wrapText="1"/>
    </xf>
    <xf numFmtId="57" fontId="27" fillId="2" borderId="1" xfId="0" applyNumberFormat="1" applyFont="1" applyFill="1" applyBorder="1" applyAlignment="1">
      <alignment vertical="center" wrapText="1"/>
    </xf>
    <xf numFmtId="0" fontId="48"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38" fillId="2" borderId="1" xfId="0" applyFont="1" applyFill="1" applyBorder="1" applyAlignment="1">
      <alignment horizontal="center" vertical="center" wrapText="1"/>
    </xf>
    <xf numFmtId="176" fontId="27" fillId="2" borderId="1" xfId="0" applyNumberFormat="1" applyFont="1" applyFill="1" applyBorder="1" applyAlignment="1">
      <alignment horizontal="justify" vertical="center" wrapText="1"/>
    </xf>
    <xf numFmtId="0" fontId="50" fillId="2" borderId="1" xfId="0" applyFont="1" applyFill="1" applyBorder="1" applyAlignment="1">
      <alignment horizontal="justify" vertical="center" wrapText="1"/>
    </xf>
    <xf numFmtId="57" fontId="1" fillId="2" borderId="1" xfId="0" applyNumberFormat="1" applyFont="1" applyFill="1" applyBorder="1" applyAlignment="1">
      <alignment horizontal="justify" vertical="center" wrapText="1"/>
    </xf>
    <xf numFmtId="176" fontId="6" fillId="2" borderId="1" xfId="0" applyNumberFormat="1" applyFont="1" applyFill="1" applyBorder="1" applyAlignment="1">
      <alignment horizontal="left" vertical="center" wrapText="1"/>
    </xf>
    <xf numFmtId="0" fontId="50" fillId="2" borderId="1" xfId="0" applyFont="1" applyFill="1" applyBorder="1" applyAlignment="1">
      <alignment horizontal="center" vertical="center" wrapText="1"/>
    </xf>
    <xf numFmtId="176" fontId="21" fillId="2" borderId="1" xfId="0" applyNumberFormat="1" applyFont="1" applyFill="1" applyBorder="1" applyAlignment="1">
      <alignment horizontal="left" vertical="center" wrapText="1"/>
    </xf>
    <xf numFmtId="176" fontId="21"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justify" vertical="center" wrapText="1"/>
    </xf>
    <xf numFmtId="0" fontId="21" fillId="2"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52" xfId="49"/>
  </cellStyles>
  <dxfs count="19">
    <dxf>
      <font>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550"/>
  <sheetViews>
    <sheetView tabSelected="1" zoomScale="55" zoomScaleNormal="55" workbookViewId="0">
      <pane xSplit="15" ySplit="4" topLeftCell="AA16" activePane="bottomRight" state="frozen"/>
      <selection/>
      <selection pane="topRight"/>
      <selection pane="bottomLeft"/>
      <selection pane="bottomRight" activeCell="J16" sqref="J16"/>
    </sheetView>
  </sheetViews>
  <sheetFormatPr defaultColWidth="9" defaultRowHeight="15.75"/>
  <cols>
    <col min="1" max="1" width="7" style="7" customWidth="1"/>
    <col min="2" max="2" width="7" style="8" customWidth="1"/>
    <col min="3" max="3" width="19.8166666666667" style="9" customWidth="1"/>
    <col min="4" max="4" width="9.80833333333333" style="8" customWidth="1"/>
    <col min="5" max="5" width="9.80833333333333" style="10" customWidth="1"/>
    <col min="6" max="6" width="12.5333333333333" style="10" customWidth="1"/>
    <col min="7" max="7" width="10.1833333333333" style="10" customWidth="1"/>
    <col min="8" max="8" width="7.26666666666667" style="10" customWidth="1"/>
    <col min="9" max="9" width="12.625" style="10" customWidth="1"/>
    <col min="10" max="10" width="92.525" style="11" customWidth="1"/>
    <col min="11" max="11" width="6.375" style="10" customWidth="1"/>
    <col min="12" max="12" width="13.8583333333333" style="10" customWidth="1"/>
    <col min="13" max="13" width="12.9" style="10" customWidth="1"/>
    <col min="14" max="14" width="8.18333333333333" style="10" customWidth="1"/>
    <col min="15" max="15" width="23.75" style="10" customWidth="1"/>
    <col min="16" max="23" width="6.625" style="10" hidden="1" customWidth="1"/>
    <col min="24" max="24" width="10.9" style="12" customWidth="1"/>
    <col min="25" max="25" width="17.0333333333333" style="12" customWidth="1"/>
    <col min="26" max="27" width="17.0333333333333" style="9" customWidth="1"/>
    <col min="28" max="28" width="35.675" style="13" customWidth="1"/>
    <col min="29" max="32" width="12.1416666666667" style="10" customWidth="1"/>
    <col min="33" max="34" width="20.625" style="10" customWidth="1"/>
    <col min="35" max="35" width="12.1416666666667" style="10" customWidth="1"/>
    <col min="36" max="16358" width="9" style="1"/>
    <col min="16359" max="16384" width="9" style="14"/>
  </cols>
  <sheetData>
    <row r="1" s="1" customFormat="1" ht="67" customHeight="1" spans="1:35">
      <c r="A1" s="15" t="s">
        <v>0</v>
      </c>
      <c r="B1" s="16"/>
      <c r="C1" s="17"/>
      <c r="D1" s="18"/>
      <c r="E1" s="19"/>
      <c r="F1" s="15"/>
      <c r="G1" s="15"/>
      <c r="H1" s="15"/>
      <c r="I1" s="15"/>
      <c r="J1" s="51"/>
      <c r="K1" s="15"/>
      <c r="L1" s="15"/>
      <c r="M1" s="15"/>
      <c r="N1" s="15"/>
      <c r="O1" s="15"/>
      <c r="P1" s="15"/>
      <c r="Q1" s="15"/>
      <c r="R1" s="15"/>
      <c r="S1" s="15"/>
      <c r="T1" s="15"/>
      <c r="U1" s="15"/>
      <c r="V1" s="15"/>
      <c r="W1" s="15"/>
      <c r="X1" s="12"/>
      <c r="Y1" s="12"/>
      <c r="Z1" s="17"/>
      <c r="AA1" s="17"/>
      <c r="AB1" s="13"/>
      <c r="AC1" s="15"/>
      <c r="AD1" s="15"/>
      <c r="AE1" s="15"/>
      <c r="AF1" s="15"/>
      <c r="AG1" s="15"/>
      <c r="AH1" s="15"/>
      <c r="AI1" s="15"/>
    </row>
    <row r="2" s="1" customFormat="1" ht="29" customHeight="1" spans="1:35">
      <c r="A2" s="7"/>
      <c r="B2" s="8"/>
      <c r="C2" s="9"/>
      <c r="D2" s="8"/>
      <c r="E2" s="10"/>
      <c r="F2" s="10"/>
      <c r="G2" s="10"/>
      <c r="H2" s="10"/>
      <c r="I2" s="10"/>
      <c r="J2" s="11"/>
      <c r="K2" s="10"/>
      <c r="L2" s="10"/>
      <c r="M2" s="10"/>
      <c r="N2" s="10"/>
      <c r="O2" s="10"/>
      <c r="P2" s="10"/>
      <c r="Q2" s="10"/>
      <c r="R2" s="10"/>
      <c r="S2" s="10"/>
      <c r="T2" s="10"/>
      <c r="U2" s="10"/>
      <c r="V2" s="10"/>
      <c r="W2" s="10"/>
      <c r="X2" s="12"/>
      <c r="Y2" s="12"/>
      <c r="Z2" s="84">
        <f>Z4/AA4</f>
        <v>0.784649098685574</v>
      </c>
      <c r="AB2" s="13"/>
      <c r="AC2" s="10"/>
      <c r="AD2" s="10"/>
      <c r="AE2" s="85"/>
      <c r="AI2" s="12" t="s">
        <v>1</v>
      </c>
    </row>
    <row r="3" s="2" customFormat="1" ht="87" customHeight="1" spans="1:35">
      <c r="A3" s="20" t="s">
        <v>2</v>
      </c>
      <c r="B3" s="21" t="s">
        <v>3</v>
      </c>
      <c r="C3" s="22" t="s">
        <v>4</v>
      </c>
      <c r="D3" s="23" t="s">
        <v>5</v>
      </c>
      <c r="E3" s="24" t="s">
        <v>6</v>
      </c>
      <c r="F3" s="20" t="s">
        <v>7</v>
      </c>
      <c r="G3" s="20" t="s">
        <v>8</v>
      </c>
      <c r="H3" s="20" t="s">
        <v>9</v>
      </c>
      <c r="I3" s="20" t="s">
        <v>10</v>
      </c>
      <c r="J3" s="20" t="s">
        <v>11</v>
      </c>
      <c r="K3" s="20" t="s">
        <v>12</v>
      </c>
      <c r="L3" s="20" t="s">
        <v>13</v>
      </c>
      <c r="M3" s="20" t="s">
        <v>14</v>
      </c>
      <c r="N3" s="52" t="s">
        <v>15</v>
      </c>
      <c r="O3" s="52" t="s">
        <v>16</v>
      </c>
      <c r="P3" s="53" t="s">
        <v>17</v>
      </c>
      <c r="Q3" s="68"/>
      <c r="R3" s="68"/>
      <c r="S3" s="68"/>
      <c r="T3" s="68"/>
      <c r="U3" s="68"/>
      <c r="V3" s="68"/>
      <c r="W3" s="69"/>
      <c r="X3" s="70" t="s">
        <v>18</v>
      </c>
      <c r="Y3" s="70" t="s">
        <v>19</v>
      </c>
      <c r="Z3" s="70" t="s">
        <v>20</v>
      </c>
      <c r="AA3" s="70" t="s">
        <v>21</v>
      </c>
      <c r="AB3" s="86" t="s">
        <v>22</v>
      </c>
      <c r="AC3" s="22" t="s">
        <v>23</v>
      </c>
      <c r="AD3" s="22" t="s">
        <v>24</v>
      </c>
      <c r="AE3" s="22" t="s">
        <v>25</v>
      </c>
      <c r="AF3" s="22" t="s">
        <v>26</v>
      </c>
      <c r="AG3" s="22" t="s">
        <v>27</v>
      </c>
      <c r="AH3" s="22" t="s">
        <v>28</v>
      </c>
      <c r="AI3" s="20" t="s">
        <v>29</v>
      </c>
    </row>
    <row r="4" s="3" customFormat="1" ht="85" customHeight="1" spans="1:35">
      <c r="A4" s="25"/>
      <c r="B4" s="26"/>
      <c r="C4" s="27"/>
      <c r="D4" s="28"/>
      <c r="E4" s="29"/>
      <c r="F4" s="29"/>
      <c r="G4" s="29"/>
      <c r="H4" s="29"/>
      <c r="I4" s="29"/>
      <c r="J4" s="54"/>
      <c r="K4" s="29"/>
      <c r="L4" s="55">
        <f>L5+L31+L50+L55+L66+L73+L78+L110+L113+L117+L125+L129+L131+L187+L189+L194+L200+L203+L207+L212+L218+L225+L240+L242+L251+L258+L272+L276+L292+L296+L302+L305+L312+L323+L326+L329+L331+L333+L337+L341+L349+L350+L357+L358+L360</f>
        <v>3735246.48</v>
      </c>
      <c r="M4" s="55">
        <f>M5+M31+M50+M55+M66+M73+M78+M110+M113+M117+M125+M129+M131+M187+M189+M194+M200+M203+M207+M212+M218+M225+M240+M242+M251+M258+M272+M276+M292+M296+M302+M305+M312+M323+M326+M329+M331+M333+M337+M341+M349+M350+M357+M358+M360</f>
        <v>538667.37</v>
      </c>
      <c r="N4" s="55"/>
      <c r="O4" s="55"/>
      <c r="P4" s="24" t="s">
        <v>30</v>
      </c>
      <c r="Q4" s="24" t="s">
        <v>31</v>
      </c>
      <c r="R4" s="24" t="s">
        <v>32</v>
      </c>
      <c r="S4" s="24" t="s">
        <v>33</v>
      </c>
      <c r="T4" s="24" t="s">
        <v>34</v>
      </c>
      <c r="U4" s="24" t="s">
        <v>35</v>
      </c>
      <c r="V4" s="24" t="s">
        <v>36</v>
      </c>
      <c r="W4" s="71" t="s">
        <v>37</v>
      </c>
      <c r="X4" s="72"/>
      <c r="Y4" s="72"/>
      <c r="Z4" s="87">
        <f>Z5+Z31+Z50+Z55+Z66+Z73+Z78+Z110+Z113+Z117+Z125+Z129+Z131+Z187+Z189+Z194+Z200+Z203+Z207+Z212+Z218+Z225+Z240+Z242+Z251+Z258+Z272+Z276+Z292+Z296+Z302+Z305+Z312+Z323+Z326+Z329+Z331+Z333+Z337+Z341+Z349+Z350+Z357+Z358+Z360</f>
        <v>185473</v>
      </c>
      <c r="AA4" s="87">
        <f>AA5+AA31+AA50+AA55+AA66+AA73+AA78+AA110+AA113+AA117+AA125+AA129+AA131+AA187+AA189+AA194+AA200+AA203+AA207+AA212+AA218+AA225+AA240+AA242+AA251+AA258+AA272+AA276+AA292+AA296+AA302+AA305+AA312+AA323+AA326+AA329+AA331+AA333+AA337+AA341+AA349+AA350+AA357+AA358+AA360</f>
        <v>236377</v>
      </c>
      <c r="AB4" s="88">
        <f>AA4/M4</f>
        <v>0.43881811515704</v>
      </c>
      <c r="AC4" s="24"/>
      <c r="AD4" s="24"/>
      <c r="AE4" s="24"/>
      <c r="AF4" s="24"/>
      <c r="AG4" s="119"/>
      <c r="AH4" s="119"/>
      <c r="AI4" s="120"/>
    </row>
    <row r="5" s="1" customFormat="1" ht="50" customHeight="1" spans="1:35">
      <c r="A5" s="30" t="s">
        <v>38</v>
      </c>
      <c r="B5" s="31"/>
      <c r="C5" s="32"/>
      <c r="D5" s="33"/>
      <c r="E5" s="34"/>
      <c r="F5" s="34"/>
      <c r="G5" s="34"/>
      <c r="H5" s="34"/>
      <c r="I5" s="34"/>
      <c r="J5" s="54"/>
      <c r="K5" s="34"/>
      <c r="L5" s="25">
        <f>SUM(L6:L30)</f>
        <v>220900</v>
      </c>
      <c r="M5" s="25">
        <f>SUM(M6:M30)</f>
        <v>41300</v>
      </c>
      <c r="N5" s="25"/>
      <c r="O5" s="25"/>
      <c r="P5" s="34"/>
      <c r="Q5" s="34"/>
      <c r="R5" s="34"/>
      <c r="S5" s="34"/>
      <c r="T5" s="34"/>
      <c r="U5" s="34"/>
      <c r="V5" s="34"/>
      <c r="W5" s="73"/>
      <c r="X5" s="74"/>
      <c r="Y5" s="74"/>
      <c r="Z5" s="41">
        <f>SUM(Z6:Z30)</f>
        <v>13828</v>
      </c>
      <c r="AA5" s="41">
        <f>SUM(AA6:AA30)</f>
        <v>17919</v>
      </c>
      <c r="AB5" s="89"/>
      <c r="AC5" s="34"/>
      <c r="AD5" s="34"/>
      <c r="AE5" s="34"/>
      <c r="AF5" s="34"/>
      <c r="AG5" s="34"/>
      <c r="AH5" s="34"/>
      <c r="AI5" s="34"/>
    </row>
    <row r="6" s="4" customFormat="1" ht="120" customHeight="1" spans="1:35">
      <c r="A6" s="35">
        <v>1</v>
      </c>
      <c r="B6" s="36"/>
      <c r="C6" s="37" t="s">
        <v>39</v>
      </c>
      <c r="D6" s="38" t="s">
        <v>40</v>
      </c>
      <c r="E6" s="39"/>
      <c r="F6" s="37" t="s">
        <v>41</v>
      </c>
      <c r="G6" s="37" t="s">
        <v>38</v>
      </c>
      <c r="H6" s="39" t="s">
        <v>42</v>
      </c>
      <c r="I6" s="37" t="s">
        <v>43</v>
      </c>
      <c r="J6" s="56" t="s">
        <v>44</v>
      </c>
      <c r="K6" s="37" t="s">
        <v>45</v>
      </c>
      <c r="L6" s="39">
        <v>14900</v>
      </c>
      <c r="M6" s="39">
        <v>3000</v>
      </c>
      <c r="N6" s="37" t="s">
        <v>46</v>
      </c>
      <c r="O6" s="57" t="s">
        <v>47</v>
      </c>
      <c r="P6" s="39" t="s">
        <v>42</v>
      </c>
      <c r="Q6" s="39" t="s">
        <v>42</v>
      </c>
      <c r="R6" s="39" t="s">
        <v>42</v>
      </c>
      <c r="S6" s="39" t="s">
        <v>42</v>
      </c>
      <c r="T6" s="39" t="s">
        <v>42</v>
      </c>
      <c r="U6" s="39" t="s">
        <v>42</v>
      </c>
      <c r="V6" s="39" t="s">
        <v>42</v>
      </c>
      <c r="W6" s="39" t="s">
        <v>42</v>
      </c>
      <c r="X6" s="75" t="s">
        <v>48</v>
      </c>
      <c r="Y6" s="75" t="s">
        <v>49</v>
      </c>
      <c r="Z6" s="90">
        <v>585</v>
      </c>
      <c r="AA6" s="91">
        <v>585</v>
      </c>
      <c r="AB6" s="92" t="s">
        <v>50</v>
      </c>
      <c r="AC6" s="83" t="s">
        <v>48</v>
      </c>
      <c r="AD6" s="93" t="s">
        <v>51</v>
      </c>
      <c r="AE6" s="39"/>
      <c r="AF6" s="39" t="s">
        <v>52</v>
      </c>
      <c r="AG6" s="39" t="s">
        <v>42</v>
      </c>
      <c r="AH6" s="39" t="s">
        <v>42</v>
      </c>
      <c r="AI6" s="39" t="s">
        <v>53</v>
      </c>
    </row>
    <row r="7" s="4" customFormat="1" ht="120" customHeight="1" spans="1:35">
      <c r="A7" s="35">
        <f t="shared" ref="A7:A30" si="0">A6+1</f>
        <v>2</v>
      </c>
      <c r="B7" s="36"/>
      <c r="C7" s="37" t="s">
        <v>54</v>
      </c>
      <c r="D7" s="38" t="s">
        <v>55</v>
      </c>
      <c r="E7" s="37" t="s">
        <v>56</v>
      </c>
      <c r="F7" s="37" t="s">
        <v>57</v>
      </c>
      <c r="G7" s="37" t="s">
        <v>38</v>
      </c>
      <c r="H7" s="39" t="s">
        <v>42</v>
      </c>
      <c r="I7" s="37" t="s">
        <v>43</v>
      </c>
      <c r="J7" s="56" t="s">
        <v>58</v>
      </c>
      <c r="K7" s="37" t="s">
        <v>45</v>
      </c>
      <c r="L7" s="39">
        <v>20000</v>
      </c>
      <c r="M7" s="39">
        <v>1500</v>
      </c>
      <c r="N7" s="37" t="s">
        <v>46</v>
      </c>
      <c r="O7" s="57" t="s">
        <v>59</v>
      </c>
      <c r="P7" s="39" t="s">
        <v>42</v>
      </c>
      <c r="Q7" s="39" t="s">
        <v>42</v>
      </c>
      <c r="R7" s="39" t="s">
        <v>42</v>
      </c>
      <c r="S7" s="39" t="s">
        <v>42</v>
      </c>
      <c r="T7" s="39" t="s">
        <v>42</v>
      </c>
      <c r="U7" s="39" t="s">
        <v>42</v>
      </c>
      <c r="V7" s="39" t="s">
        <v>42</v>
      </c>
      <c r="W7" s="39" t="s">
        <v>42</v>
      </c>
      <c r="X7" s="75" t="s">
        <v>48</v>
      </c>
      <c r="Y7" s="75" t="s">
        <v>60</v>
      </c>
      <c r="Z7" s="90">
        <v>0</v>
      </c>
      <c r="AA7" s="91">
        <v>400</v>
      </c>
      <c r="AB7" s="94" t="s">
        <v>61</v>
      </c>
      <c r="AC7" s="83" t="s">
        <v>48</v>
      </c>
      <c r="AD7" s="93" t="s">
        <v>51</v>
      </c>
      <c r="AE7" s="93"/>
      <c r="AF7" s="93">
        <v>45992</v>
      </c>
      <c r="AG7" s="93" t="s">
        <v>42</v>
      </c>
      <c r="AH7" s="93" t="s">
        <v>42</v>
      </c>
      <c r="AI7" s="39" t="s">
        <v>62</v>
      </c>
    </row>
    <row r="8" s="4" customFormat="1" ht="120" customHeight="1" spans="1:35">
      <c r="A8" s="35">
        <f t="shared" si="0"/>
        <v>3</v>
      </c>
      <c r="B8" s="36"/>
      <c r="C8" s="37" t="s">
        <v>63</v>
      </c>
      <c r="D8" s="38" t="s">
        <v>64</v>
      </c>
      <c r="E8" s="39"/>
      <c r="F8" s="37" t="s">
        <v>65</v>
      </c>
      <c r="G8" s="37" t="s">
        <v>38</v>
      </c>
      <c r="H8" s="39" t="s">
        <v>42</v>
      </c>
      <c r="I8" s="37" t="s">
        <v>43</v>
      </c>
      <c r="J8" s="56" t="s">
        <v>66</v>
      </c>
      <c r="K8" s="37" t="s">
        <v>45</v>
      </c>
      <c r="L8" s="39">
        <v>12000</v>
      </c>
      <c r="M8" s="39">
        <v>500</v>
      </c>
      <c r="N8" s="37" t="s">
        <v>46</v>
      </c>
      <c r="O8" s="58" t="s">
        <v>67</v>
      </c>
      <c r="P8" s="39" t="s">
        <v>42</v>
      </c>
      <c r="Q8" s="39" t="s">
        <v>42</v>
      </c>
      <c r="R8" s="39" t="s">
        <v>42</v>
      </c>
      <c r="S8" s="39" t="s">
        <v>42</v>
      </c>
      <c r="T8" s="39" t="s">
        <v>42</v>
      </c>
      <c r="U8" s="39" t="s">
        <v>42</v>
      </c>
      <c r="V8" s="39" t="s">
        <v>42</v>
      </c>
      <c r="W8" s="39" t="s">
        <v>42</v>
      </c>
      <c r="X8" s="76" t="s">
        <v>48</v>
      </c>
      <c r="Y8" s="76" t="s">
        <v>68</v>
      </c>
      <c r="Z8" s="90">
        <v>1406</v>
      </c>
      <c r="AA8" s="91">
        <v>1426</v>
      </c>
      <c r="AB8" s="92" t="s">
        <v>69</v>
      </c>
      <c r="AC8" s="83" t="s">
        <v>48</v>
      </c>
      <c r="AD8" s="93" t="s">
        <v>51</v>
      </c>
      <c r="AE8" s="39"/>
      <c r="AF8" s="39" t="s">
        <v>70</v>
      </c>
      <c r="AG8" s="39" t="s">
        <v>42</v>
      </c>
      <c r="AH8" s="39" t="s">
        <v>42</v>
      </c>
      <c r="AI8" s="39" t="s">
        <v>71</v>
      </c>
    </row>
    <row r="9" s="4" customFormat="1" ht="120" customHeight="1" spans="1:35">
      <c r="A9" s="35">
        <f t="shared" si="0"/>
        <v>4</v>
      </c>
      <c r="B9" s="36"/>
      <c r="C9" s="37" t="s">
        <v>72</v>
      </c>
      <c r="D9" s="38" t="s">
        <v>64</v>
      </c>
      <c r="E9" s="39"/>
      <c r="F9" s="37" t="s">
        <v>73</v>
      </c>
      <c r="G9" s="37" t="s">
        <v>38</v>
      </c>
      <c r="H9" s="39" t="s">
        <v>42</v>
      </c>
      <c r="I9" s="37" t="s">
        <v>43</v>
      </c>
      <c r="J9" s="56" t="s">
        <v>74</v>
      </c>
      <c r="K9" s="37" t="s">
        <v>45</v>
      </c>
      <c r="L9" s="39">
        <v>10100</v>
      </c>
      <c r="M9" s="39">
        <v>1000</v>
      </c>
      <c r="N9" s="37" t="s">
        <v>46</v>
      </c>
      <c r="O9" s="58" t="s">
        <v>67</v>
      </c>
      <c r="P9" s="39" t="s">
        <v>42</v>
      </c>
      <c r="Q9" s="39" t="s">
        <v>42</v>
      </c>
      <c r="R9" s="39" t="s">
        <v>42</v>
      </c>
      <c r="S9" s="39" t="s">
        <v>42</v>
      </c>
      <c r="T9" s="39" t="s">
        <v>42</v>
      </c>
      <c r="U9" s="39" t="s">
        <v>42</v>
      </c>
      <c r="V9" s="39" t="s">
        <v>42</v>
      </c>
      <c r="W9" s="39" t="s">
        <v>42</v>
      </c>
      <c r="X9" s="76" t="s">
        <v>48</v>
      </c>
      <c r="Y9" s="76" t="s">
        <v>75</v>
      </c>
      <c r="Z9" s="90">
        <v>0</v>
      </c>
      <c r="AA9" s="91">
        <v>200</v>
      </c>
      <c r="AB9" s="92" t="s">
        <v>69</v>
      </c>
      <c r="AC9" s="83" t="s">
        <v>48</v>
      </c>
      <c r="AD9" s="93" t="s">
        <v>51</v>
      </c>
      <c r="AE9" s="39"/>
      <c r="AF9" s="39" t="s">
        <v>52</v>
      </c>
      <c r="AG9" s="39" t="s">
        <v>42</v>
      </c>
      <c r="AH9" s="80" t="s">
        <v>42</v>
      </c>
      <c r="AI9" s="39" t="s">
        <v>76</v>
      </c>
    </row>
    <row r="10" s="4" customFormat="1" ht="120" customHeight="1" spans="1:35">
      <c r="A10" s="35">
        <f t="shared" si="0"/>
        <v>5</v>
      </c>
      <c r="B10" s="36"/>
      <c r="C10" s="37" t="s">
        <v>77</v>
      </c>
      <c r="D10" s="38" t="s">
        <v>64</v>
      </c>
      <c r="E10" s="37" t="s">
        <v>56</v>
      </c>
      <c r="F10" s="37" t="s">
        <v>78</v>
      </c>
      <c r="G10" s="37" t="s">
        <v>38</v>
      </c>
      <c r="H10" s="39" t="s">
        <v>42</v>
      </c>
      <c r="I10" s="37" t="s">
        <v>43</v>
      </c>
      <c r="J10" s="56" t="s">
        <v>79</v>
      </c>
      <c r="K10" s="37" t="s">
        <v>45</v>
      </c>
      <c r="L10" s="39">
        <v>10000</v>
      </c>
      <c r="M10" s="39">
        <v>700</v>
      </c>
      <c r="N10" s="37" t="s">
        <v>46</v>
      </c>
      <c r="O10" s="58" t="s">
        <v>67</v>
      </c>
      <c r="P10" s="39" t="s">
        <v>42</v>
      </c>
      <c r="Q10" s="39" t="s">
        <v>42</v>
      </c>
      <c r="R10" s="39" t="s">
        <v>42</v>
      </c>
      <c r="S10" s="39" t="s">
        <v>42</v>
      </c>
      <c r="T10" s="39" t="s">
        <v>42</v>
      </c>
      <c r="U10" s="39" t="s">
        <v>42</v>
      </c>
      <c r="V10" s="39" t="s">
        <v>42</v>
      </c>
      <c r="W10" s="39" t="s">
        <v>42</v>
      </c>
      <c r="X10" s="76" t="s">
        <v>48</v>
      </c>
      <c r="Y10" s="76" t="s">
        <v>80</v>
      </c>
      <c r="Z10" s="90">
        <v>811</v>
      </c>
      <c r="AA10" s="91">
        <v>1650</v>
      </c>
      <c r="AB10" s="92" t="s">
        <v>69</v>
      </c>
      <c r="AC10" s="83" t="s">
        <v>48</v>
      </c>
      <c r="AD10" s="93" t="s">
        <v>51</v>
      </c>
      <c r="AE10" s="39"/>
      <c r="AF10" s="39" t="s">
        <v>52</v>
      </c>
      <c r="AG10" s="39" t="s">
        <v>42</v>
      </c>
      <c r="AH10" s="39" t="s">
        <v>42</v>
      </c>
      <c r="AI10" s="39" t="s">
        <v>81</v>
      </c>
    </row>
    <row r="11" s="4" customFormat="1" ht="120" customHeight="1" spans="1:35">
      <c r="A11" s="35">
        <f t="shared" si="0"/>
        <v>6</v>
      </c>
      <c r="B11" s="36"/>
      <c r="C11" s="37" t="s">
        <v>82</v>
      </c>
      <c r="D11" s="38" t="s">
        <v>64</v>
      </c>
      <c r="E11" s="37" t="s">
        <v>56</v>
      </c>
      <c r="F11" s="37" t="s">
        <v>83</v>
      </c>
      <c r="G11" s="37" t="s">
        <v>38</v>
      </c>
      <c r="H11" s="39" t="s">
        <v>42</v>
      </c>
      <c r="I11" s="37" t="s">
        <v>43</v>
      </c>
      <c r="J11" s="56" t="s">
        <v>84</v>
      </c>
      <c r="K11" s="37" t="s">
        <v>45</v>
      </c>
      <c r="L11" s="39">
        <v>10300</v>
      </c>
      <c r="M11" s="39">
        <v>1500</v>
      </c>
      <c r="N11" s="37" t="s">
        <v>46</v>
      </c>
      <c r="O11" s="58" t="s">
        <v>67</v>
      </c>
      <c r="P11" s="39" t="s">
        <v>42</v>
      </c>
      <c r="Q11" s="39" t="s">
        <v>42</v>
      </c>
      <c r="R11" s="39" t="s">
        <v>42</v>
      </c>
      <c r="S11" s="39" t="s">
        <v>42</v>
      </c>
      <c r="T11" s="39" t="s">
        <v>42</v>
      </c>
      <c r="U11" s="39" t="s">
        <v>42</v>
      </c>
      <c r="V11" s="39" t="s">
        <v>42</v>
      </c>
      <c r="W11" s="39" t="s">
        <v>42</v>
      </c>
      <c r="X11" s="76" t="s">
        <v>48</v>
      </c>
      <c r="Y11" s="76" t="s">
        <v>85</v>
      </c>
      <c r="Z11" s="90">
        <v>1494</v>
      </c>
      <c r="AA11" s="91">
        <v>1640</v>
      </c>
      <c r="AB11" s="92" t="s">
        <v>86</v>
      </c>
      <c r="AC11" s="83" t="s">
        <v>48</v>
      </c>
      <c r="AD11" s="93" t="s">
        <v>51</v>
      </c>
      <c r="AE11" s="39"/>
      <c r="AF11" s="39" t="s">
        <v>87</v>
      </c>
      <c r="AG11" s="39" t="s">
        <v>42</v>
      </c>
      <c r="AH11" s="39" t="s">
        <v>42</v>
      </c>
      <c r="AI11" s="39" t="s">
        <v>88</v>
      </c>
    </row>
    <row r="12" s="4" customFormat="1" ht="120" customHeight="1" spans="1:35">
      <c r="A12" s="35">
        <f t="shared" si="0"/>
        <v>7</v>
      </c>
      <c r="B12" s="36"/>
      <c r="C12" s="37" t="s">
        <v>89</v>
      </c>
      <c r="D12" s="38" t="s">
        <v>64</v>
      </c>
      <c r="E12" s="39"/>
      <c r="F12" s="37" t="s">
        <v>90</v>
      </c>
      <c r="G12" s="37" t="s">
        <v>38</v>
      </c>
      <c r="H12" s="39" t="s">
        <v>42</v>
      </c>
      <c r="I12" s="37" t="s">
        <v>43</v>
      </c>
      <c r="J12" s="58" t="s">
        <v>91</v>
      </c>
      <c r="K12" s="37" t="s">
        <v>45</v>
      </c>
      <c r="L12" s="39">
        <v>4000</v>
      </c>
      <c r="M12" s="39">
        <v>1000</v>
      </c>
      <c r="N12" s="37" t="s">
        <v>92</v>
      </c>
      <c r="O12" s="58" t="s">
        <v>67</v>
      </c>
      <c r="P12" s="39" t="s">
        <v>42</v>
      </c>
      <c r="Q12" s="39" t="s">
        <v>42</v>
      </c>
      <c r="R12" s="39" t="s">
        <v>42</v>
      </c>
      <c r="S12" s="39" t="s">
        <v>42</v>
      </c>
      <c r="T12" s="39" t="s">
        <v>42</v>
      </c>
      <c r="U12" s="39" t="s">
        <v>42</v>
      </c>
      <c r="V12" s="39" t="s">
        <v>42</v>
      </c>
      <c r="W12" s="39" t="s">
        <v>42</v>
      </c>
      <c r="X12" s="76"/>
      <c r="Y12" s="76"/>
      <c r="Z12" s="90"/>
      <c r="AA12" s="47">
        <v>500</v>
      </c>
      <c r="AB12" s="92" t="s">
        <v>93</v>
      </c>
      <c r="AC12" s="83" t="s">
        <v>48</v>
      </c>
      <c r="AD12" s="93" t="s">
        <v>94</v>
      </c>
      <c r="AE12" s="39" t="s">
        <v>95</v>
      </c>
      <c r="AF12" s="39" t="s">
        <v>52</v>
      </c>
      <c r="AG12" s="39" t="s">
        <v>42</v>
      </c>
      <c r="AH12" s="39" t="s">
        <v>42</v>
      </c>
      <c r="AI12" s="39" t="s">
        <v>96</v>
      </c>
    </row>
    <row r="13" s="4" customFormat="1" ht="120" customHeight="1" spans="1:35">
      <c r="A13" s="35">
        <f t="shared" si="0"/>
        <v>8</v>
      </c>
      <c r="B13" s="36"/>
      <c r="C13" s="37" t="s">
        <v>97</v>
      </c>
      <c r="D13" s="38" t="s">
        <v>64</v>
      </c>
      <c r="E13" s="39"/>
      <c r="F13" s="37" t="s">
        <v>98</v>
      </c>
      <c r="G13" s="37" t="s">
        <v>38</v>
      </c>
      <c r="H13" s="39" t="s">
        <v>42</v>
      </c>
      <c r="I13" s="37" t="s">
        <v>43</v>
      </c>
      <c r="J13" s="58" t="s">
        <v>99</v>
      </c>
      <c r="K13" s="37" t="s">
        <v>45</v>
      </c>
      <c r="L13" s="39">
        <v>10000</v>
      </c>
      <c r="M13" s="39">
        <v>1000</v>
      </c>
      <c r="N13" s="37" t="s">
        <v>92</v>
      </c>
      <c r="O13" s="58" t="s">
        <v>67</v>
      </c>
      <c r="P13" s="39" t="s">
        <v>42</v>
      </c>
      <c r="Q13" s="39" t="s">
        <v>42</v>
      </c>
      <c r="R13" s="39" t="s">
        <v>42</v>
      </c>
      <c r="S13" s="39" t="s">
        <v>42</v>
      </c>
      <c r="T13" s="39" t="s">
        <v>42</v>
      </c>
      <c r="U13" s="39" t="s">
        <v>42</v>
      </c>
      <c r="V13" s="39" t="s">
        <v>42</v>
      </c>
      <c r="W13" s="39" t="s">
        <v>42</v>
      </c>
      <c r="X13" s="76"/>
      <c r="Y13" s="76"/>
      <c r="Z13" s="90"/>
      <c r="AA13" s="47">
        <v>500</v>
      </c>
      <c r="AB13" s="92" t="s">
        <v>100</v>
      </c>
      <c r="AC13" s="83" t="s">
        <v>48</v>
      </c>
      <c r="AD13" s="93" t="s">
        <v>70</v>
      </c>
      <c r="AE13" s="39" t="s">
        <v>101</v>
      </c>
      <c r="AF13" s="39" t="s">
        <v>52</v>
      </c>
      <c r="AG13" s="39" t="s">
        <v>42</v>
      </c>
      <c r="AH13" s="39" t="s">
        <v>42</v>
      </c>
      <c r="AI13" s="39" t="s">
        <v>102</v>
      </c>
    </row>
    <row r="14" s="4" customFormat="1" ht="120" customHeight="1" spans="1:35">
      <c r="A14" s="35">
        <f t="shared" si="0"/>
        <v>9</v>
      </c>
      <c r="B14" s="36"/>
      <c r="C14" s="37" t="s">
        <v>103</v>
      </c>
      <c r="D14" s="38" t="s">
        <v>64</v>
      </c>
      <c r="E14" s="39"/>
      <c r="F14" s="37" t="s">
        <v>104</v>
      </c>
      <c r="G14" s="37" t="s">
        <v>38</v>
      </c>
      <c r="H14" s="39" t="s">
        <v>42</v>
      </c>
      <c r="I14" s="37" t="s">
        <v>43</v>
      </c>
      <c r="J14" s="56" t="s">
        <v>105</v>
      </c>
      <c r="K14" s="37" t="s">
        <v>45</v>
      </c>
      <c r="L14" s="39">
        <v>4000</v>
      </c>
      <c r="M14" s="39">
        <v>500</v>
      </c>
      <c r="N14" s="37" t="s">
        <v>92</v>
      </c>
      <c r="O14" s="58" t="s">
        <v>67</v>
      </c>
      <c r="P14" s="39" t="s">
        <v>42</v>
      </c>
      <c r="Q14" s="39" t="s">
        <v>42</v>
      </c>
      <c r="R14" s="39" t="s">
        <v>42</v>
      </c>
      <c r="S14" s="39" t="s">
        <v>42</v>
      </c>
      <c r="T14" s="39" t="s">
        <v>42</v>
      </c>
      <c r="U14" s="39" t="s">
        <v>42</v>
      </c>
      <c r="V14" s="39" t="s">
        <v>42</v>
      </c>
      <c r="W14" s="39" t="s">
        <v>42</v>
      </c>
      <c r="X14" s="76"/>
      <c r="Y14" s="76"/>
      <c r="Z14" s="90"/>
      <c r="AA14" s="91">
        <v>500</v>
      </c>
      <c r="AB14" s="92" t="s">
        <v>69</v>
      </c>
      <c r="AC14" s="83" t="s">
        <v>48</v>
      </c>
      <c r="AD14" s="93" t="s">
        <v>70</v>
      </c>
      <c r="AE14" s="39" t="s">
        <v>106</v>
      </c>
      <c r="AF14" s="39" t="s">
        <v>52</v>
      </c>
      <c r="AG14" s="39" t="s">
        <v>42</v>
      </c>
      <c r="AH14" s="39" t="s">
        <v>42</v>
      </c>
      <c r="AI14" s="39" t="s">
        <v>102</v>
      </c>
    </row>
    <row r="15" s="4" customFormat="1" ht="120" customHeight="1" spans="1:35">
      <c r="A15" s="35">
        <f t="shared" si="0"/>
        <v>10</v>
      </c>
      <c r="B15" s="36"/>
      <c r="C15" s="37" t="s">
        <v>107</v>
      </c>
      <c r="D15" s="38" t="s">
        <v>55</v>
      </c>
      <c r="E15" s="37" t="s">
        <v>108</v>
      </c>
      <c r="F15" s="37" t="s">
        <v>109</v>
      </c>
      <c r="G15" s="37" t="s">
        <v>38</v>
      </c>
      <c r="H15" s="39" t="s">
        <v>42</v>
      </c>
      <c r="I15" s="37" t="s">
        <v>43</v>
      </c>
      <c r="J15" s="58" t="s">
        <v>110</v>
      </c>
      <c r="K15" s="37" t="s">
        <v>45</v>
      </c>
      <c r="L15" s="39">
        <v>30300</v>
      </c>
      <c r="M15" s="39">
        <v>4000</v>
      </c>
      <c r="N15" s="37" t="s">
        <v>92</v>
      </c>
      <c r="O15" s="57" t="s">
        <v>111</v>
      </c>
      <c r="P15" s="39" t="s">
        <v>42</v>
      </c>
      <c r="Q15" s="39" t="s">
        <v>42</v>
      </c>
      <c r="R15" s="39" t="s">
        <v>42</v>
      </c>
      <c r="S15" s="39" t="s">
        <v>42</v>
      </c>
      <c r="T15" s="39" t="s">
        <v>42</v>
      </c>
      <c r="U15" s="39" t="s">
        <v>42</v>
      </c>
      <c r="V15" s="39" t="s">
        <v>42</v>
      </c>
      <c r="W15" s="39" t="s">
        <v>42</v>
      </c>
      <c r="X15" s="75" t="s">
        <v>48</v>
      </c>
      <c r="Y15" s="75"/>
      <c r="Z15" s="95">
        <f>SUM(Z16:Z22)</f>
        <v>4766</v>
      </c>
      <c r="AA15" s="95">
        <f>SUM(AA16:AA22)</f>
        <v>5259</v>
      </c>
      <c r="AB15" s="92" t="s">
        <v>112</v>
      </c>
      <c r="AC15" s="83" t="s">
        <v>48</v>
      </c>
      <c r="AD15" s="93" t="s">
        <v>113</v>
      </c>
      <c r="AE15" s="93" t="s">
        <v>94</v>
      </c>
      <c r="AF15" s="93">
        <v>45992</v>
      </c>
      <c r="AG15" s="93" t="s">
        <v>42</v>
      </c>
      <c r="AH15" s="39" t="s">
        <v>42</v>
      </c>
      <c r="AI15" s="39" t="s">
        <v>114</v>
      </c>
    </row>
    <row r="16" s="4" customFormat="1" ht="120" customHeight="1" spans="1:35">
      <c r="A16" s="35">
        <f t="shared" si="0"/>
        <v>11</v>
      </c>
      <c r="B16" s="36"/>
      <c r="C16" s="37" t="s">
        <v>115</v>
      </c>
      <c r="D16" s="38" t="s">
        <v>55</v>
      </c>
      <c r="E16" s="39"/>
      <c r="F16" s="37" t="s">
        <v>116</v>
      </c>
      <c r="G16" s="37" t="s">
        <v>38</v>
      </c>
      <c r="H16" s="39" t="s">
        <v>42</v>
      </c>
      <c r="I16" s="37" t="s">
        <v>43</v>
      </c>
      <c r="J16" s="56" t="s">
        <v>117</v>
      </c>
      <c r="K16" s="37" t="s">
        <v>45</v>
      </c>
      <c r="L16" s="39">
        <v>2500</v>
      </c>
      <c r="M16" s="39">
        <v>1000</v>
      </c>
      <c r="N16" s="37" t="s">
        <v>92</v>
      </c>
      <c r="O16" s="57" t="s">
        <v>118</v>
      </c>
      <c r="P16" s="39" t="s">
        <v>42</v>
      </c>
      <c r="Q16" s="39" t="s">
        <v>42</v>
      </c>
      <c r="R16" s="39" t="s">
        <v>42</v>
      </c>
      <c r="S16" s="39" t="s">
        <v>42</v>
      </c>
      <c r="T16" s="39" t="s">
        <v>42</v>
      </c>
      <c r="U16" s="39" t="s">
        <v>42</v>
      </c>
      <c r="V16" s="39" t="s">
        <v>42</v>
      </c>
      <c r="W16" s="39" t="s">
        <v>42</v>
      </c>
      <c r="X16" s="75" t="s">
        <v>48</v>
      </c>
      <c r="Y16" s="75" t="s">
        <v>119</v>
      </c>
      <c r="Z16" s="90">
        <v>1602</v>
      </c>
      <c r="AA16" s="91">
        <v>1601</v>
      </c>
      <c r="AB16" s="92" t="s">
        <v>120</v>
      </c>
      <c r="AC16" s="83" t="s">
        <v>48</v>
      </c>
      <c r="AD16" s="93" t="s">
        <v>113</v>
      </c>
      <c r="AE16" s="93" t="s">
        <v>94</v>
      </c>
      <c r="AF16" s="93">
        <v>45992</v>
      </c>
      <c r="AG16" s="93" t="s">
        <v>42</v>
      </c>
      <c r="AH16" s="39" t="s">
        <v>42</v>
      </c>
      <c r="AI16" s="39" t="s">
        <v>121</v>
      </c>
    </row>
    <row r="17" s="4" customFormat="1" ht="120" customHeight="1" spans="1:35">
      <c r="A17" s="35">
        <f t="shared" si="0"/>
        <v>12</v>
      </c>
      <c r="B17" s="36"/>
      <c r="C17" s="37" t="s">
        <v>122</v>
      </c>
      <c r="D17" s="38" t="s">
        <v>55</v>
      </c>
      <c r="E17" s="39"/>
      <c r="F17" s="37" t="s">
        <v>123</v>
      </c>
      <c r="G17" s="37" t="s">
        <v>38</v>
      </c>
      <c r="H17" s="39" t="s">
        <v>42</v>
      </c>
      <c r="I17" s="37" t="s">
        <v>43</v>
      </c>
      <c r="J17" s="58" t="s">
        <v>124</v>
      </c>
      <c r="K17" s="37" t="s">
        <v>45</v>
      </c>
      <c r="L17" s="39">
        <v>3800</v>
      </c>
      <c r="M17" s="39">
        <v>1500</v>
      </c>
      <c r="N17" s="37" t="s">
        <v>92</v>
      </c>
      <c r="O17" s="57" t="s">
        <v>111</v>
      </c>
      <c r="P17" s="39" t="s">
        <v>42</v>
      </c>
      <c r="Q17" s="39" t="s">
        <v>42</v>
      </c>
      <c r="R17" s="39" t="s">
        <v>42</v>
      </c>
      <c r="S17" s="39" t="s">
        <v>42</v>
      </c>
      <c r="T17" s="39" t="s">
        <v>42</v>
      </c>
      <c r="U17" s="39" t="s">
        <v>42</v>
      </c>
      <c r="V17" s="39" t="s">
        <v>42</v>
      </c>
      <c r="W17" s="39" t="s">
        <v>42</v>
      </c>
      <c r="X17" s="75" t="s">
        <v>48</v>
      </c>
      <c r="Y17" s="75" t="s">
        <v>122</v>
      </c>
      <c r="Z17" s="90">
        <v>1438</v>
      </c>
      <c r="AA17" s="91">
        <v>1332</v>
      </c>
      <c r="AB17" s="92" t="s">
        <v>125</v>
      </c>
      <c r="AC17" s="83" t="s">
        <v>48</v>
      </c>
      <c r="AD17" s="93" t="s">
        <v>113</v>
      </c>
      <c r="AE17" s="93" t="s">
        <v>94</v>
      </c>
      <c r="AF17" s="93">
        <v>45992</v>
      </c>
      <c r="AG17" s="93" t="s">
        <v>42</v>
      </c>
      <c r="AH17" s="39" t="s">
        <v>42</v>
      </c>
      <c r="AI17" s="39" t="s">
        <v>121</v>
      </c>
    </row>
    <row r="18" s="4" customFormat="1" ht="120" customHeight="1" spans="1:35">
      <c r="A18" s="35">
        <f t="shared" si="0"/>
        <v>13</v>
      </c>
      <c r="B18" s="36"/>
      <c r="C18" s="37" t="s">
        <v>126</v>
      </c>
      <c r="D18" s="38" t="s">
        <v>55</v>
      </c>
      <c r="E18" s="39"/>
      <c r="F18" s="37" t="s">
        <v>127</v>
      </c>
      <c r="G18" s="37" t="s">
        <v>38</v>
      </c>
      <c r="H18" s="39" t="s">
        <v>42</v>
      </c>
      <c r="I18" s="37" t="s">
        <v>43</v>
      </c>
      <c r="J18" s="59" t="s">
        <v>128</v>
      </c>
      <c r="K18" s="37" t="s">
        <v>45</v>
      </c>
      <c r="L18" s="39">
        <v>10000</v>
      </c>
      <c r="M18" s="39">
        <v>2000</v>
      </c>
      <c r="N18" s="37" t="s">
        <v>92</v>
      </c>
      <c r="O18" s="57" t="s">
        <v>129</v>
      </c>
      <c r="P18" s="39" t="s">
        <v>42</v>
      </c>
      <c r="Q18" s="39" t="s">
        <v>42</v>
      </c>
      <c r="R18" s="39" t="s">
        <v>42</v>
      </c>
      <c r="S18" s="39" t="s">
        <v>42</v>
      </c>
      <c r="T18" s="39" t="s">
        <v>42</v>
      </c>
      <c r="U18" s="39" t="s">
        <v>42</v>
      </c>
      <c r="V18" s="39" t="s">
        <v>42</v>
      </c>
      <c r="W18" s="39" t="s">
        <v>42</v>
      </c>
      <c r="X18" s="75"/>
      <c r="Y18" s="75"/>
      <c r="Z18" s="90"/>
      <c r="AA18" s="47">
        <v>200</v>
      </c>
      <c r="AB18" s="94" t="s">
        <v>130</v>
      </c>
      <c r="AC18" s="93"/>
      <c r="AD18" s="93" t="s">
        <v>70</v>
      </c>
      <c r="AE18" s="93" t="s">
        <v>106</v>
      </c>
      <c r="AF18" s="93">
        <v>46082</v>
      </c>
      <c r="AG18" s="93" t="s">
        <v>42</v>
      </c>
      <c r="AH18" s="39" t="s">
        <v>42</v>
      </c>
      <c r="AI18" s="39" t="s">
        <v>131</v>
      </c>
    </row>
    <row r="19" s="4" customFormat="1" ht="120" customHeight="1" spans="1:35">
      <c r="A19" s="35">
        <f t="shared" si="0"/>
        <v>14</v>
      </c>
      <c r="B19" s="36"/>
      <c r="C19" s="37" t="s">
        <v>132</v>
      </c>
      <c r="D19" s="38" t="s">
        <v>55</v>
      </c>
      <c r="E19" s="39"/>
      <c r="F19" s="37" t="s">
        <v>133</v>
      </c>
      <c r="G19" s="37" t="s">
        <v>38</v>
      </c>
      <c r="H19" s="39" t="s">
        <v>42</v>
      </c>
      <c r="I19" s="37" t="s">
        <v>43</v>
      </c>
      <c r="J19" s="58" t="s">
        <v>134</v>
      </c>
      <c r="K19" s="37" t="s">
        <v>45</v>
      </c>
      <c r="L19" s="39">
        <v>3000</v>
      </c>
      <c r="M19" s="39">
        <v>1000</v>
      </c>
      <c r="N19" s="37" t="s">
        <v>92</v>
      </c>
      <c r="O19" s="57" t="s">
        <v>135</v>
      </c>
      <c r="P19" s="39" t="s">
        <v>42</v>
      </c>
      <c r="Q19" s="39" t="s">
        <v>42</v>
      </c>
      <c r="R19" s="39" t="s">
        <v>42</v>
      </c>
      <c r="S19" s="39" t="s">
        <v>42</v>
      </c>
      <c r="T19" s="39" t="s">
        <v>42</v>
      </c>
      <c r="U19" s="39" t="s">
        <v>42</v>
      </c>
      <c r="V19" s="39" t="s">
        <v>42</v>
      </c>
      <c r="W19" s="39" t="s">
        <v>42</v>
      </c>
      <c r="X19" s="75" t="s">
        <v>48</v>
      </c>
      <c r="Y19" s="75" t="s">
        <v>136</v>
      </c>
      <c r="Z19" s="90">
        <v>886</v>
      </c>
      <c r="AA19" s="91">
        <v>886</v>
      </c>
      <c r="AB19" s="92" t="s">
        <v>137</v>
      </c>
      <c r="AC19" s="83" t="s">
        <v>48</v>
      </c>
      <c r="AD19" s="93" t="s">
        <v>70</v>
      </c>
      <c r="AE19" s="93" t="s">
        <v>106</v>
      </c>
      <c r="AF19" s="93">
        <v>45992</v>
      </c>
      <c r="AG19" s="93" t="s">
        <v>42</v>
      </c>
      <c r="AH19" s="39" t="s">
        <v>42</v>
      </c>
      <c r="AI19" s="39" t="s">
        <v>138</v>
      </c>
    </row>
    <row r="20" s="4" customFormat="1" ht="120" customHeight="1" spans="1:35">
      <c r="A20" s="35">
        <f t="shared" si="0"/>
        <v>15</v>
      </c>
      <c r="B20" s="36"/>
      <c r="C20" s="37" t="s">
        <v>139</v>
      </c>
      <c r="D20" s="38" t="s">
        <v>55</v>
      </c>
      <c r="E20" s="39"/>
      <c r="F20" s="37" t="s">
        <v>140</v>
      </c>
      <c r="G20" s="37" t="s">
        <v>38</v>
      </c>
      <c r="H20" s="39" t="s">
        <v>42</v>
      </c>
      <c r="I20" s="37" t="s">
        <v>43</v>
      </c>
      <c r="J20" s="56" t="s">
        <v>141</v>
      </c>
      <c r="K20" s="37" t="s">
        <v>45</v>
      </c>
      <c r="L20" s="39">
        <v>3000</v>
      </c>
      <c r="M20" s="39">
        <v>1500</v>
      </c>
      <c r="N20" s="37" t="s">
        <v>92</v>
      </c>
      <c r="O20" s="57" t="s">
        <v>111</v>
      </c>
      <c r="P20" s="39" t="s">
        <v>42</v>
      </c>
      <c r="Q20" s="39" t="s">
        <v>42</v>
      </c>
      <c r="R20" s="39" t="s">
        <v>42</v>
      </c>
      <c r="S20" s="39" t="s">
        <v>42</v>
      </c>
      <c r="T20" s="39" t="s">
        <v>42</v>
      </c>
      <c r="U20" s="39" t="s">
        <v>42</v>
      </c>
      <c r="V20" s="39" t="s">
        <v>42</v>
      </c>
      <c r="W20" s="39" t="s">
        <v>42</v>
      </c>
      <c r="X20" s="75"/>
      <c r="Y20" s="75"/>
      <c r="Z20" s="90"/>
      <c r="AA20" s="91">
        <v>300</v>
      </c>
      <c r="AB20" s="92" t="s">
        <v>142</v>
      </c>
      <c r="AC20" s="83" t="s">
        <v>48</v>
      </c>
      <c r="AD20" s="93" t="s">
        <v>70</v>
      </c>
      <c r="AE20" s="93" t="s">
        <v>106</v>
      </c>
      <c r="AF20" s="93">
        <v>45992</v>
      </c>
      <c r="AG20" s="93" t="s">
        <v>42</v>
      </c>
      <c r="AH20" s="39" t="s">
        <v>42</v>
      </c>
      <c r="AI20" s="39" t="s">
        <v>138</v>
      </c>
    </row>
    <row r="21" s="4" customFormat="1" ht="120" customHeight="1" spans="1:35">
      <c r="A21" s="35">
        <f t="shared" si="0"/>
        <v>16</v>
      </c>
      <c r="B21" s="36"/>
      <c r="C21" s="37" t="s">
        <v>143</v>
      </c>
      <c r="D21" s="38" t="s">
        <v>55</v>
      </c>
      <c r="E21" s="39"/>
      <c r="F21" s="37" t="s">
        <v>144</v>
      </c>
      <c r="G21" s="37" t="s">
        <v>38</v>
      </c>
      <c r="H21" s="39" t="s">
        <v>42</v>
      </c>
      <c r="I21" s="37" t="s">
        <v>43</v>
      </c>
      <c r="J21" s="56" t="s">
        <v>145</v>
      </c>
      <c r="K21" s="37" t="s">
        <v>45</v>
      </c>
      <c r="L21" s="39">
        <v>5000</v>
      </c>
      <c r="M21" s="39">
        <v>1500</v>
      </c>
      <c r="N21" s="37" t="s">
        <v>92</v>
      </c>
      <c r="O21" s="57" t="s">
        <v>146</v>
      </c>
      <c r="P21" s="39" t="s">
        <v>42</v>
      </c>
      <c r="Q21" s="39" t="s">
        <v>42</v>
      </c>
      <c r="R21" s="39" t="s">
        <v>42</v>
      </c>
      <c r="S21" s="39" t="s">
        <v>42</v>
      </c>
      <c r="T21" s="39" t="s">
        <v>42</v>
      </c>
      <c r="U21" s="39" t="s">
        <v>42</v>
      </c>
      <c r="V21" s="39" t="s">
        <v>42</v>
      </c>
      <c r="W21" s="39" t="s">
        <v>42</v>
      </c>
      <c r="X21" s="75"/>
      <c r="Y21" s="75"/>
      <c r="Z21" s="90"/>
      <c r="AA21" s="91">
        <v>100</v>
      </c>
      <c r="AB21" s="92" t="s">
        <v>147</v>
      </c>
      <c r="AC21" s="93"/>
      <c r="AD21" s="93" t="s">
        <v>70</v>
      </c>
      <c r="AE21" s="93" t="s">
        <v>106</v>
      </c>
      <c r="AF21" s="93">
        <v>45992</v>
      </c>
      <c r="AG21" s="93" t="s">
        <v>42</v>
      </c>
      <c r="AH21" s="80" t="s">
        <v>148</v>
      </c>
      <c r="AI21" s="39" t="s">
        <v>138</v>
      </c>
    </row>
    <row r="22" s="4" customFormat="1" ht="120" customHeight="1" spans="1:35">
      <c r="A22" s="35">
        <f t="shared" si="0"/>
        <v>17</v>
      </c>
      <c r="B22" s="36"/>
      <c r="C22" s="37" t="s">
        <v>149</v>
      </c>
      <c r="D22" s="38" t="s">
        <v>55</v>
      </c>
      <c r="E22" s="39"/>
      <c r="F22" s="37" t="s">
        <v>150</v>
      </c>
      <c r="G22" s="37" t="s">
        <v>38</v>
      </c>
      <c r="H22" s="39" t="s">
        <v>42</v>
      </c>
      <c r="I22" s="37" t="s">
        <v>43</v>
      </c>
      <c r="J22" s="59" t="s">
        <v>151</v>
      </c>
      <c r="K22" s="37" t="s">
        <v>45</v>
      </c>
      <c r="L22" s="39">
        <v>3000</v>
      </c>
      <c r="M22" s="39">
        <v>1500</v>
      </c>
      <c r="N22" s="37" t="s">
        <v>92</v>
      </c>
      <c r="O22" s="57" t="s">
        <v>152</v>
      </c>
      <c r="P22" s="39" t="s">
        <v>42</v>
      </c>
      <c r="Q22" s="39" t="s">
        <v>42</v>
      </c>
      <c r="R22" s="39" t="s">
        <v>42</v>
      </c>
      <c r="S22" s="39" t="s">
        <v>42</v>
      </c>
      <c r="T22" s="39" t="s">
        <v>42</v>
      </c>
      <c r="U22" s="39" t="s">
        <v>42</v>
      </c>
      <c r="V22" s="39" t="s">
        <v>42</v>
      </c>
      <c r="W22" s="39" t="s">
        <v>42</v>
      </c>
      <c r="X22" s="75" t="s">
        <v>48</v>
      </c>
      <c r="Y22" s="75" t="s">
        <v>153</v>
      </c>
      <c r="Z22" s="90">
        <v>840</v>
      </c>
      <c r="AA22" s="91">
        <v>840</v>
      </c>
      <c r="AB22" s="92" t="s">
        <v>154</v>
      </c>
      <c r="AC22" s="83" t="s">
        <v>48</v>
      </c>
      <c r="AD22" s="93" t="s">
        <v>155</v>
      </c>
      <c r="AE22" s="93" t="s">
        <v>156</v>
      </c>
      <c r="AF22" s="93">
        <v>45992</v>
      </c>
      <c r="AG22" s="93" t="s">
        <v>42</v>
      </c>
      <c r="AH22" s="39" t="s">
        <v>42</v>
      </c>
      <c r="AI22" s="39" t="s">
        <v>138</v>
      </c>
    </row>
    <row r="23" s="4" customFormat="1" ht="120" customHeight="1" spans="1:35">
      <c r="A23" s="35">
        <f t="shared" si="0"/>
        <v>18</v>
      </c>
      <c r="B23" s="36"/>
      <c r="C23" s="37" t="s">
        <v>157</v>
      </c>
      <c r="D23" s="38" t="s">
        <v>40</v>
      </c>
      <c r="E23" s="39"/>
      <c r="F23" s="37" t="s">
        <v>158</v>
      </c>
      <c r="G23" s="37" t="s">
        <v>38</v>
      </c>
      <c r="H23" s="39" t="s">
        <v>42</v>
      </c>
      <c r="I23" s="37" t="s">
        <v>43</v>
      </c>
      <c r="J23" s="56" t="s">
        <v>159</v>
      </c>
      <c r="K23" s="37" t="s">
        <v>45</v>
      </c>
      <c r="L23" s="39">
        <v>15000</v>
      </c>
      <c r="M23" s="39">
        <v>4000</v>
      </c>
      <c r="N23" s="37" t="s">
        <v>92</v>
      </c>
      <c r="O23" s="57" t="s">
        <v>160</v>
      </c>
      <c r="P23" s="60">
        <v>50</v>
      </c>
      <c r="Q23" s="60">
        <v>0</v>
      </c>
      <c r="R23" s="60">
        <v>0</v>
      </c>
      <c r="S23" s="60">
        <v>20</v>
      </c>
      <c r="T23" s="60">
        <v>0</v>
      </c>
      <c r="U23" s="60">
        <v>0</v>
      </c>
      <c r="V23" s="60">
        <v>108.28</v>
      </c>
      <c r="W23" s="60">
        <v>1747</v>
      </c>
      <c r="X23" s="75"/>
      <c r="Y23" s="75"/>
      <c r="Z23" s="90"/>
      <c r="AA23" s="91"/>
      <c r="AB23" s="92" t="s">
        <v>161</v>
      </c>
      <c r="AC23" s="83" t="s">
        <v>48</v>
      </c>
      <c r="AD23" s="93" t="s">
        <v>87</v>
      </c>
      <c r="AE23" s="93" t="s">
        <v>162</v>
      </c>
      <c r="AF23" s="93">
        <v>45992</v>
      </c>
      <c r="AG23" s="83" t="s">
        <v>163</v>
      </c>
      <c r="AH23" s="80"/>
      <c r="AI23" s="39" t="s">
        <v>164</v>
      </c>
    </row>
    <row r="24" s="4" customFormat="1" ht="120" customHeight="1" spans="1:35">
      <c r="A24" s="35">
        <f t="shared" si="0"/>
        <v>19</v>
      </c>
      <c r="B24" s="36"/>
      <c r="C24" s="37" t="s">
        <v>165</v>
      </c>
      <c r="D24" s="38" t="s">
        <v>40</v>
      </c>
      <c r="E24" s="39"/>
      <c r="F24" s="37" t="s">
        <v>166</v>
      </c>
      <c r="G24" s="37" t="s">
        <v>38</v>
      </c>
      <c r="H24" s="39" t="s">
        <v>42</v>
      </c>
      <c r="I24" s="37" t="s">
        <v>43</v>
      </c>
      <c r="J24" s="58" t="s">
        <v>167</v>
      </c>
      <c r="K24" s="37" t="s">
        <v>45</v>
      </c>
      <c r="L24" s="39">
        <v>10000</v>
      </c>
      <c r="M24" s="39">
        <v>3000</v>
      </c>
      <c r="N24" s="37" t="s">
        <v>92</v>
      </c>
      <c r="O24" s="57" t="s">
        <v>168</v>
      </c>
      <c r="P24" s="61"/>
      <c r="Q24" s="61"/>
      <c r="R24" s="61"/>
      <c r="S24" s="61"/>
      <c r="T24" s="61"/>
      <c r="U24" s="61"/>
      <c r="V24" s="61"/>
      <c r="W24" s="61"/>
      <c r="X24" s="75"/>
      <c r="Y24" s="75"/>
      <c r="Z24" s="90"/>
      <c r="AA24" s="91"/>
      <c r="AB24" s="92" t="s">
        <v>161</v>
      </c>
      <c r="AC24" s="83" t="s">
        <v>48</v>
      </c>
      <c r="AD24" s="93" t="s">
        <v>87</v>
      </c>
      <c r="AE24" s="93" t="s">
        <v>162</v>
      </c>
      <c r="AF24" s="93">
        <v>45992</v>
      </c>
      <c r="AG24" s="83" t="s">
        <v>163</v>
      </c>
      <c r="AH24" s="80"/>
      <c r="AI24" s="39" t="s">
        <v>164</v>
      </c>
    </row>
    <row r="25" s="4" customFormat="1" ht="120" customHeight="1" spans="1:35">
      <c r="A25" s="35">
        <f t="shared" si="0"/>
        <v>20</v>
      </c>
      <c r="B25" s="36"/>
      <c r="C25" s="37" t="s">
        <v>169</v>
      </c>
      <c r="D25" s="38" t="s">
        <v>40</v>
      </c>
      <c r="E25" s="39"/>
      <c r="F25" s="37" t="s">
        <v>170</v>
      </c>
      <c r="G25" s="37" t="s">
        <v>38</v>
      </c>
      <c r="H25" s="39" t="s">
        <v>42</v>
      </c>
      <c r="I25" s="37" t="s">
        <v>43</v>
      </c>
      <c r="J25" s="56" t="s">
        <v>171</v>
      </c>
      <c r="K25" s="37" t="s">
        <v>45</v>
      </c>
      <c r="L25" s="39">
        <v>10000</v>
      </c>
      <c r="M25" s="39">
        <v>1500</v>
      </c>
      <c r="N25" s="37" t="s">
        <v>92</v>
      </c>
      <c r="O25" s="57" t="s">
        <v>160</v>
      </c>
      <c r="P25" s="61"/>
      <c r="Q25" s="61"/>
      <c r="R25" s="61"/>
      <c r="S25" s="61"/>
      <c r="T25" s="61"/>
      <c r="U25" s="61"/>
      <c r="V25" s="61"/>
      <c r="W25" s="61"/>
      <c r="X25" s="75"/>
      <c r="Y25" s="75"/>
      <c r="Z25" s="90"/>
      <c r="AA25" s="91"/>
      <c r="AB25" s="92" t="s">
        <v>161</v>
      </c>
      <c r="AC25" s="83" t="s">
        <v>48</v>
      </c>
      <c r="AD25" s="93" t="s">
        <v>87</v>
      </c>
      <c r="AE25" s="93" t="s">
        <v>162</v>
      </c>
      <c r="AF25" s="93">
        <v>45992</v>
      </c>
      <c r="AG25" s="83" t="s">
        <v>163</v>
      </c>
      <c r="AH25" s="80"/>
      <c r="AI25" s="39" t="s">
        <v>164</v>
      </c>
    </row>
    <row r="26" s="4" customFormat="1" ht="120" customHeight="1" spans="1:35">
      <c r="A26" s="35">
        <f t="shared" si="0"/>
        <v>21</v>
      </c>
      <c r="B26" s="36"/>
      <c r="C26" s="37" t="s">
        <v>172</v>
      </c>
      <c r="D26" s="38" t="s">
        <v>40</v>
      </c>
      <c r="E26" s="39"/>
      <c r="F26" s="37" t="s">
        <v>173</v>
      </c>
      <c r="G26" s="37" t="s">
        <v>38</v>
      </c>
      <c r="H26" s="39" t="s">
        <v>42</v>
      </c>
      <c r="I26" s="37" t="s">
        <v>43</v>
      </c>
      <c r="J26" s="59" t="s">
        <v>174</v>
      </c>
      <c r="K26" s="37" t="s">
        <v>45</v>
      </c>
      <c r="L26" s="39">
        <v>5000</v>
      </c>
      <c r="M26" s="39">
        <v>2500</v>
      </c>
      <c r="N26" s="37" t="s">
        <v>92</v>
      </c>
      <c r="O26" s="57" t="s">
        <v>160</v>
      </c>
      <c r="P26" s="61"/>
      <c r="Q26" s="61"/>
      <c r="R26" s="61"/>
      <c r="S26" s="61"/>
      <c r="T26" s="61"/>
      <c r="U26" s="61"/>
      <c r="V26" s="61"/>
      <c r="W26" s="61"/>
      <c r="X26" s="75"/>
      <c r="Y26" s="75"/>
      <c r="Z26" s="90"/>
      <c r="AA26" s="91"/>
      <c r="AB26" s="92" t="s">
        <v>161</v>
      </c>
      <c r="AC26" s="83" t="s">
        <v>48</v>
      </c>
      <c r="AD26" s="93" t="s">
        <v>87</v>
      </c>
      <c r="AE26" s="93" t="s">
        <v>162</v>
      </c>
      <c r="AF26" s="93">
        <v>45992</v>
      </c>
      <c r="AG26" s="83" t="s">
        <v>163</v>
      </c>
      <c r="AH26" s="80"/>
      <c r="AI26" s="39" t="s">
        <v>164</v>
      </c>
    </row>
    <row r="27" s="4" customFormat="1" ht="120" customHeight="1" spans="1:35">
      <c r="A27" s="35">
        <f t="shared" si="0"/>
        <v>22</v>
      </c>
      <c r="B27" s="36"/>
      <c r="C27" s="37" t="s">
        <v>175</v>
      </c>
      <c r="D27" s="38" t="s">
        <v>40</v>
      </c>
      <c r="E27" s="39"/>
      <c r="F27" s="37" t="s">
        <v>176</v>
      </c>
      <c r="G27" s="37" t="s">
        <v>38</v>
      </c>
      <c r="H27" s="39" t="s">
        <v>42</v>
      </c>
      <c r="I27" s="37" t="s">
        <v>43</v>
      </c>
      <c r="J27" s="59" t="s">
        <v>177</v>
      </c>
      <c r="K27" s="37" t="s">
        <v>45</v>
      </c>
      <c r="L27" s="39">
        <v>5000</v>
      </c>
      <c r="M27" s="39">
        <v>2600</v>
      </c>
      <c r="N27" s="37" t="s">
        <v>92</v>
      </c>
      <c r="O27" s="57" t="s">
        <v>178</v>
      </c>
      <c r="P27" s="62"/>
      <c r="Q27" s="62"/>
      <c r="R27" s="62"/>
      <c r="S27" s="62"/>
      <c r="T27" s="62"/>
      <c r="U27" s="62"/>
      <c r="V27" s="62"/>
      <c r="W27" s="62"/>
      <c r="X27" s="75"/>
      <c r="Y27" s="75"/>
      <c r="Z27" s="90"/>
      <c r="AA27" s="91"/>
      <c r="AB27" s="92" t="s">
        <v>161</v>
      </c>
      <c r="AC27" s="83" t="s">
        <v>48</v>
      </c>
      <c r="AD27" s="93" t="s">
        <v>87</v>
      </c>
      <c r="AE27" s="93" t="s">
        <v>162</v>
      </c>
      <c r="AF27" s="93">
        <v>45992</v>
      </c>
      <c r="AG27" s="83" t="s">
        <v>163</v>
      </c>
      <c r="AH27" s="80"/>
      <c r="AI27" s="39" t="s">
        <v>164</v>
      </c>
    </row>
    <row r="28" s="4" customFormat="1" ht="120" customHeight="1" spans="1:35">
      <c r="A28" s="35">
        <f t="shared" si="0"/>
        <v>23</v>
      </c>
      <c r="B28" s="36"/>
      <c r="C28" s="37" t="s">
        <v>179</v>
      </c>
      <c r="D28" s="38" t="s">
        <v>40</v>
      </c>
      <c r="E28" s="39"/>
      <c r="F28" s="37" t="s">
        <v>180</v>
      </c>
      <c r="G28" s="37" t="s">
        <v>38</v>
      </c>
      <c r="H28" s="39" t="s">
        <v>42</v>
      </c>
      <c r="I28" s="37" t="s">
        <v>43</v>
      </c>
      <c r="J28" s="59" t="s">
        <v>181</v>
      </c>
      <c r="K28" s="37" t="s">
        <v>45</v>
      </c>
      <c r="L28" s="39">
        <v>7000</v>
      </c>
      <c r="M28" s="39">
        <v>3000</v>
      </c>
      <c r="N28" s="37" t="s">
        <v>92</v>
      </c>
      <c r="O28" s="57" t="s">
        <v>182</v>
      </c>
      <c r="P28" s="39" t="s">
        <v>42</v>
      </c>
      <c r="Q28" s="39" t="s">
        <v>42</v>
      </c>
      <c r="R28" s="39">
        <v>100</v>
      </c>
      <c r="S28" s="39" t="s">
        <v>42</v>
      </c>
      <c r="T28" s="39" t="s">
        <v>42</v>
      </c>
      <c r="U28" s="39" t="s">
        <v>42</v>
      </c>
      <c r="V28" s="39" t="s">
        <v>42</v>
      </c>
      <c r="W28" s="77">
        <v>4000</v>
      </c>
      <c r="X28" s="75"/>
      <c r="Y28" s="75"/>
      <c r="Z28" s="90"/>
      <c r="AA28" s="91"/>
      <c r="AB28" s="92" t="s">
        <v>183</v>
      </c>
      <c r="AC28" s="93"/>
      <c r="AD28" s="93" t="s">
        <v>87</v>
      </c>
      <c r="AE28" s="93" t="s">
        <v>162</v>
      </c>
      <c r="AF28" s="93">
        <v>45992</v>
      </c>
      <c r="AG28" s="83" t="s">
        <v>184</v>
      </c>
      <c r="AH28" s="80" t="s">
        <v>185</v>
      </c>
      <c r="AI28" s="39" t="s">
        <v>164</v>
      </c>
    </row>
    <row r="29" s="4" customFormat="1" ht="120" customHeight="1" spans="1:35">
      <c r="A29" s="35">
        <f t="shared" si="0"/>
        <v>24</v>
      </c>
      <c r="B29" s="36"/>
      <c r="C29" s="37" t="s">
        <v>186</v>
      </c>
      <c r="D29" s="38" t="s">
        <v>64</v>
      </c>
      <c r="E29" s="39"/>
      <c r="F29" s="37" t="s">
        <v>187</v>
      </c>
      <c r="G29" s="37" t="s">
        <v>38</v>
      </c>
      <c r="H29" s="39" t="s">
        <v>42</v>
      </c>
      <c r="I29" s="37" t="s">
        <v>43</v>
      </c>
      <c r="J29" s="59" t="s">
        <v>188</v>
      </c>
      <c r="K29" s="37" t="s">
        <v>45</v>
      </c>
      <c r="L29" s="39">
        <v>1000</v>
      </c>
      <c r="M29" s="39"/>
      <c r="N29" s="37" t="s">
        <v>189</v>
      </c>
      <c r="O29" s="59" t="s">
        <v>42</v>
      </c>
      <c r="P29" s="39" t="s">
        <v>42</v>
      </c>
      <c r="Q29" s="39" t="s">
        <v>42</v>
      </c>
      <c r="R29" s="39" t="s">
        <v>42</v>
      </c>
      <c r="S29" s="39" t="s">
        <v>42</v>
      </c>
      <c r="T29" s="39" t="s">
        <v>42</v>
      </c>
      <c r="U29" s="39" t="s">
        <v>42</v>
      </c>
      <c r="V29" s="39" t="s">
        <v>42</v>
      </c>
      <c r="W29" s="39" t="s">
        <v>42</v>
      </c>
      <c r="X29" s="75"/>
      <c r="Y29" s="96"/>
      <c r="Z29" s="97"/>
      <c r="AA29" s="91"/>
      <c r="AB29" s="92" t="s">
        <v>42</v>
      </c>
      <c r="AC29" s="39"/>
      <c r="AD29" s="39"/>
      <c r="AE29" s="39"/>
      <c r="AF29" s="39"/>
      <c r="AG29" s="39" t="s">
        <v>42</v>
      </c>
      <c r="AH29" s="39" t="s">
        <v>42</v>
      </c>
      <c r="AI29" s="39"/>
    </row>
    <row r="30" s="4" customFormat="1" ht="120" customHeight="1" spans="1:35">
      <c r="A30" s="35">
        <f t="shared" si="0"/>
        <v>25</v>
      </c>
      <c r="B30" s="36"/>
      <c r="C30" s="39" t="s">
        <v>190</v>
      </c>
      <c r="D30" s="38" t="s">
        <v>64</v>
      </c>
      <c r="E30" s="39"/>
      <c r="F30" s="37" t="s">
        <v>191</v>
      </c>
      <c r="G30" s="37" t="s">
        <v>38</v>
      </c>
      <c r="H30" s="39" t="s">
        <v>42</v>
      </c>
      <c r="I30" s="37" t="s">
        <v>43</v>
      </c>
      <c r="J30" s="56" t="s">
        <v>192</v>
      </c>
      <c r="K30" s="37" t="s">
        <v>45</v>
      </c>
      <c r="L30" s="39">
        <v>12000</v>
      </c>
      <c r="M30" s="39"/>
      <c r="N30" s="37" t="s">
        <v>189</v>
      </c>
      <c r="O30" s="57" t="s">
        <v>42</v>
      </c>
      <c r="P30" s="39" t="s">
        <v>42</v>
      </c>
      <c r="Q30" s="39" t="s">
        <v>42</v>
      </c>
      <c r="R30" s="39" t="s">
        <v>42</v>
      </c>
      <c r="S30" s="39" t="s">
        <v>42</v>
      </c>
      <c r="T30" s="39" t="s">
        <v>42</v>
      </c>
      <c r="U30" s="39" t="s">
        <v>42</v>
      </c>
      <c r="V30" s="39" t="s">
        <v>42</v>
      </c>
      <c r="W30" s="39" t="s">
        <v>42</v>
      </c>
      <c r="X30" s="75"/>
      <c r="Y30" s="75"/>
      <c r="Z30" s="98"/>
      <c r="AA30" s="91"/>
      <c r="AB30" s="92" t="s">
        <v>42</v>
      </c>
      <c r="AC30" s="93"/>
      <c r="AD30" s="93"/>
      <c r="AE30" s="39"/>
      <c r="AF30" s="39"/>
      <c r="AG30" s="39" t="s">
        <v>42</v>
      </c>
      <c r="AH30" s="39" t="s">
        <v>42</v>
      </c>
      <c r="AI30" s="39"/>
    </row>
    <row r="31" s="4" customFormat="1" ht="50" customHeight="1" spans="1:35">
      <c r="A31" s="30" t="s">
        <v>109</v>
      </c>
      <c r="B31" s="31"/>
      <c r="C31" s="32"/>
      <c r="D31" s="40"/>
      <c r="E31" s="35"/>
      <c r="F31" s="35"/>
      <c r="G31" s="35"/>
      <c r="H31" s="35"/>
      <c r="I31" s="35"/>
      <c r="J31" s="63"/>
      <c r="K31" s="35"/>
      <c r="L31" s="41">
        <f>SUM(L32:L49)/2</f>
        <v>77700</v>
      </c>
      <c r="M31" s="41">
        <f>SUM(M32:M49)/2</f>
        <v>37800</v>
      </c>
      <c r="N31" s="41"/>
      <c r="O31" s="64"/>
      <c r="P31" s="35"/>
      <c r="Q31" s="35"/>
      <c r="R31" s="35"/>
      <c r="S31" s="35"/>
      <c r="T31" s="35"/>
      <c r="U31" s="35"/>
      <c r="V31" s="35"/>
      <c r="W31" s="78"/>
      <c r="X31" s="64"/>
      <c r="Y31" s="64"/>
      <c r="Z31" s="41">
        <f>SUM(Z32+Y42)</f>
        <v>6820</v>
      </c>
      <c r="AA31" s="41">
        <f>SUM(AA32+AA42)</f>
        <v>10138</v>
      </c>
      <c r="AB31" s="94"/>
      <c r="AC31" s="35"/>
      <c r="AD31" s="35"/>
      <c r="AE31" s="35"/>
      <c r="AF31" s="35"/>
      <c r="AG31" s="35"/>
      <c r="AH31" s="35"/>
      <c r="AI31" s="35"/>
    </row>
    <row r="32" s="4" customFormat="1" ht="120" customHeight="1" spans="1:35">
      <c r="A32" s="35">
        <f>A30+1</f>
        <v>26</v>
      </c>
      <c r="B32" s="36"/>
      <c r="C32" s="37" t="s">
        <v>193</v>
      </c>
      <c r="D32" s="38" t="s">
        <v>40</v>
      </c>
      <c r="E32" s="37" t="s">
        <v>56</v>
      </c>
      <c r="F32" s="35"/>
      <c r="G32" s="35"/>
      <c r="H32" s="35"/>
      <c r="I32" s="35"/>
      <c r="J32" s="58" t="s">
        <v>194</v>
      </c>
      <c r="K32" s="37" t="s">
        <v>195</v>
      </c>
      <c r="L32" s="41">
        <f>SUM(L33:L41)</f>
        <v>47000</v>
      </c>
      <c r="M32" s="41">
        <f>SUM(M33:M41)</f>
        <v>22300</v>
      </c>
      <c r="N32" s="37" t="s">
        <v>46</v>
      </c>
      <c r="O32" s="64"/>
      <c r="P32" s="35"/>
      <c r="Q32" s="35"/>
      <c r="R32" s="35"/>
      <c r="S32" s="35"/>
      <c r="T32" s="35"/>
      <c r="U32" s="35"/>
      <c r="V32" s="35"/>
      <c r="W32" s="78"/>
      <c r="X32" s="37"/>
      <c r="Y32" s="64"/>
      <c r="Z32" s="41">
        <f>SUM(Z33:Z41)</f>
        <v>6820</v>
      </c>
      <c r="AA32" s="41">
        <f>SUM(AA33:AA41)</f>
        <v>8940</v>
      </c>
      <c r="AB32" s="94" t="s">
        <v>196</v>
      </c>
      <c r="AC32" s="79" t="s">
        <v>48</v>
      </c>
      <c r="AD32" s="35"/>
      <c r="AE32" s="35"/>
      <c r="AF32" s="35"/>
      <c r="AG32" s="35"/>
      <c r="AH32" s="35"/>
      <c r="AI32" s="35"/>
    </row>
    <row r="33" s="4" customFormat="1" ht="100" customHeight="1" spans="1:35">
      <c r="A33" s="41"/>
      <c r="B33" s="42" t="s">
        <v>197</v>
      </c>
      <c r="C33" s="37" t="s">
        <v>198</v>
      </c>
      <c r="D33" s="38" t="s">
        <v>40</v>
      </c>
      <c r="E33" s="43"/>
      <c r="F33" s="37" t="s">
        <v>109</v>
      </c>
      <c r="G33" s="37" t="s">
        <v>38</v>
      </c>
      <c r="H33" s="39"/>
      <c r="I33" s="37" t="s">
        <v>43</v>
      </c>
      <c r="J33" s="58" t="s">
        <v>199</v>
      </c>
      <c r="K33" s="37" t="s">
        <v>195</v>
      </c>
      <c r="L33" s="39">
        <v>12900</v>
      </c>
      <c r="M33" s="39">
        <v>1000</v>
      </c>
      <c r="N33" s="37" t="s">
        <v>46</v>
      </c>
      <c r="O33" s="65" t="s">
        <v>200</v>
      </c>
      <c r="P33" s="39" t="s">
        <v>42</v>
      </c>
      <c r="Q33" s="39" t="s">
        <v>42</v>
      </c>
      <c r="R33" s="39" t="s">
        <v>42</v>
      </c>
      <c r="S33" s="39" t="s">
        <v>42</v>
      </c>
      <c r="T33" s="39" t="s">
        <v>42</v>
      </c>
      <c r="U33" s="39" t="s">
        <v>42</v>
      </c>
      <c r="V33" s="39" t="s">
        <v>42</v>
      </c>
      <c r="W33" s="77">
        <v>0</v>
      </c>
      <c r="X33" s="79" t="s">
        <v>48</v>
      </c>
      <c r="Y33" s="99" t="s">
        <v>201</v>
      </c>
      <c r="Z33" s="77">
        <v>60</v>
      </c>
      <c r="AA33" s="77">
        <v>60</v>
      </c>
      <c r="AB33" s="100" t="s">
        <v>202</v>
      </c>
      <c r="AC33" s="79" t="s">
        <v>48</v>
      </c>
      <c r="AD33" s="101" t="s">
        <v>51</v>
      </c>
      <c r="AE33" s="39"/>
      <c r="AF33" s="39" t="s">
        <v>203</v>
      </c>
      <c r="AG33" s="39"/>
      <c r="AH33" s="39"/>
      <c r="AI33" s="39" t="s">
        <v>204</v>
      </c>
    </row>
    <row r="34" s="4" customFormat="1" ht="100" customHeight="1" spans="1:35">
      <c r="A34" s="41"/>
      <c r="B34" s="42" t="s">
        <v>205</v>
      </c>
      <c r="C34" s="37" t="s">
        <v>206</v>
      </c>
      <c r="D34" s="38" t="s">
        <v>40</v>
      </c>
      <c r="E34" s="37" t="s">
        <v>56</v>
      </c>
      <c r="F34" s="37" t="s">
        <v>109</v>
      </c>
      <c r="G34" s="37" t="s">
        <v>38</v>
      </c>
      <c r="H34" s="39"/>
      <c r="I34" s="37" t="s">
        <v>43</v>
      </c>
      <c r="J34" s="56" t="s">
        <v>207</v>
      </c>
      <c r="K34" s="37" t="s">
        <v>195</v>
      </c>
      <c r="L34" s="39">
        <v>12000</v>
      </c>
      <c r="M34" s="39">
        <v>5000</v>
      </c>
      <c r="N34" s="37" t="s">
        <v>46</v>
      </c>
      <c r="O34" s="65" t="s">
        <v>208</v>
      </c>
      <c r="P34" s="39" t="s">
        <v>42</v>
      </c>
      <c r="Q34" s="39" t="s">
        <v>42</v>
      </c>
      <c r="R34" s="39" t="s">
        <v>42</v>
      </c>
      <c r="S34" s="39" t="s">
        <v>42</v>
      </c>
      <c r="T34" s="39" t="s">
        <v>42</v>
      </c>
      <c r="U34" s="39" t="s">
        <v>42</v>
      </c>
      <c r="V34" s="39" t="s">
        <v>42</v>
      </c>
      <c r="W34" s="77">
        <v>0</v>
      </c>
      <c r="X34" s="79" t="s">
        <v>48</v>
      </c>
      <c r="Y34" s="79" t="s">
        <v>209</v>
      </c>
      <c r="Z34" s="77">
        <v>5245</v>
      </c>
      <c r="AA34" s="77">
        <v>5450</v>
      </c>
      <c r="AB34" s="102" t="s">
        <v>210</v>
      </c>
      <c r="AC34" s="79" t="s">
        <v>48</v>
      </c>
      <c r="AD34" s="101" t="s">
        <v>51</v>
      </c>
      <c r="AE34" s="101"/>
      <c r="AF34" s="101" t="s">
        <v>211</v>
      </c>
      <c r="AG34" s="101"/>
      <c r="AH34" s="101"/>
      <c r="AI34" s="39" t="s">
        <v>212</v>
      </c>
    </row>
    <row r="35" s="4" customFormat="1" ht="100" customHeight="1" spans="1:35">
      <c r="A35" s="41"/>
      <c r="B35" s="42" t="s">
        <v>213</v>
      </c>
      <c r="C35" s="37" t="s">
        <v>214</v>
      </c>
      <c r="D35" s="38" t="s">
        <v>40</v>
      </c>
      <c r="E35" s="44" t="s">
        <v>56</v>
      </c>
      <c r="F35" s="37" t="s">
        <v>109</v>
      </c>
      <c r="G35" s="37" t="s">
        <v>38</v>
      </c>
      <c r="H35" s="39"/>
      <c r="I35" s="37" t="s">
        <v>43</v>
      </c>
      <c r="J35" s="59" t="s">
        <v>215</v>
      </c>
      <c r="K35" s="37" t="s">
        <v>195</v>
      </c>
      <c r="L35" s="39">
        <v>600</v>
      </c>
      <c r="M35" s="39">
        <v>500</v>
      </c>
      <c r="N35" s="37" t="s">
        <v>46</v>
      </c>
      <c r="O35" s="58" t="s">
        <v>216</v>
      </c>
      <c r="P35" s="39" t="s">
        <v>42</v>
      </c>
      <c r="Q35" s="39" t="s">
        <v>42</v>
      </c>
      <c r="R35" s="39" t="s">
        <v>42</v>
      </c>
      <c r="S35" s="39" t="s">
        <v>42</v>
      </c>
      <c r="T35" s="39" t="s">
        <v>42</v>
      </c>
      <c r="U35" s="39" t="s">
        <v>42</v>
      </c>
      <c r="V35" s="39" t="s">
        <v>42</v>
      </c>
      <c r="W35" s="77">
        <v>0</v>
      </c>
      <c r="X35" s="79" t="s">
        <v>48</v>
      </c>
      <c r="Y35" s="37" t="s">
        <v>217</v>
      </c>
      <c r="Z35" s="103">
        <v>1515</v>
      </c>
      <c r="AA35" s="103">
        <v>3430</v>
      </c>
      <c r="AB35" s="104" t="s">
        <v>69</v>
      </c>
      <c r="AC35" s="79" t="s">
        <v>48</v>
      </c>
      <c r="AD35" s="39" t="s">
        <v>51</v>
      </c>
      <c r="AE35" s="93"/>
      <c r="AF35" s="93" t="s">
        <v>113</v>
      </c>
      <c r="AG35" s="93"/>
      <c r="AH35" s="93"/>
      <c r="AI35" s="39" t="s">
        <v>218</v>
      </c>
    </row>
    <row r="36" s="4" customFormat="1" ht="100" customHeight="1" spans="1:35">
      <c r="A36" s="41"/>
      <c r="B36" s="42" t="s">
        <v>219</v>
      </c>
      <c r="C36" s="37" t="s">
        <v>220</v>
      </c>
      <c r="D36" s="38" t="s">
        <v>40</v>
      </c>
      <c r="E36" s="45"/>
      <c r="F36" s="37" t="s">
        <v>109</v>
      </c>
      <c r="G36" s="37" t="s">
        <v>38</v>
      </c>
      <c r="H36" s="39"/>
      <c r="I36" s="37" t="s">
        <v>43</v>
      </c>
      <c r="J36" s="56" t="s">
        <v>221</v>
      </c>
      <c r="K36" s="37" t="s">
        <v>195</v>
      </c>
      <c r="L36" s="39">
        <v>1500</v>
      </c>
      <c r="M36" s="39">
        <v>800</v>
      </c>
      <c r="N36" s="37" t="s">
        <v>46</v>
      </c>
      <c r="O36" s="58" t="s">
        <v>216</v>
      </c>
      <c r="P36" s="39" t="s">
        <v>42</v>
      </c>
      <c r="Q36" s="39" t="s">
        <v>42</v>
      </c>
      <c r="R36" s="39" t="s">
        <v>42</v>
      </c>
      <c r="S36" s="39" t="s">
        <v>42</v>
      </c>
      <c r="T36" s="39" t="s">
        <v>42</v>
      </c>
      <c r="U36" s="39" t="s">
        <v>42</v>
      </c>
      <c r="V36" s="39" t="s">
        <v>42</v>
      </c>
      <c r="W36" s="77">
        <v>0</v>
      </c>
      <c r="X36" s="37"/>
      <c r="Y36" s="37"/>
      <c r="Z36" s="105"/>
      <c r="AA36" s="105"/>
      <c r="AB36" s="58" t="s">
        <v>222</v>
      </c>
      <c r="AC36" s="80" t="s">
        <v>48</v>
      </c>
      <c r="AD36" s="39" t="s">
        <v>203</v>
      </c>
      <c r="AE36" s="93"/>
      <c r="AF36" s="93" t="s">
        <v>52</v>
      </c>
      <c r="AG36" s="93"/>
      <c r="AH36" s="58" t="s">
        <v>223</v>
      </c>
      <c r="AI36" s="39" t="s">
        <v>224</v>
      </c>
    </row>
    <row r="37" s="4" customFormat="1" ht="100" customHeight="1" spans="1:35">
      <c r="A37" s="41"/>
      <c r="B37" s="42" t="s">
        <v>225</v>
      </c>
      <c r="C37" s="37" t="s">
        <v>226</v>
      </c>
      <c r="D37" s="38" t="s">
        <v>40</v>
      </c>
      <c r="E37" s="46"/>
      <c r="F37" s="37" t="s">
        <v>109</v>
      </c>
      <c r="G37" s="37" t="s">
        <v>38</v>
      </c>
      <c r="H37" s="39"/>
      <c r="I37" s="37" t="s">
        <v>43</v>
      </c>
      <c r="J37" s="56" t="s">
        <v>227</v>
      </c>
      <c r="K37" s="37" t="s">
        <v>195</v>
      </c>
      <c r="L37" s="39">
        <v>2000</v>
      </c>
      <c r="M37" s="39">
        <v>2000</v>
      </c>
      <c r="N37" s="37" t="s">
        <v>92</v>
      </c>
      <c r="O37" s="58" t="s">
        <v>216</v>
      </c>
      <c r="P37" s="39" t="s">
        <v>42</v>
      </c>
      <c r="Q37" s="39" t="s">
        <v>42</v>
      </c>
      <c r="R37" s="39" t="s">
        <v>42</v>
      </c>
      <c r="S37" s="39" t="s">
        <v>42</v>
      </c>
      <c r="T37" s="39" t="s">
        <v>42</v>
      </c>
      <c r="U37" s="39" t="s">
        <v>42</v>
      </c>
      <c r="V37" s="39" t="s">
        <v>42</v>
      </c>
      <c r="W37" s="77">
        <v>0</v>
      </c>
      <c r="X37" s="37" t="s">
        <v>48</v>
      </c>
      <c r="Y37" s="37" t="s">
        <v>228</v>
      </c>
      <c r="Z37" s="106"/>
      <c r="AA37" s="106"/>
      <c r="AB37" s="104" t="s">
        <v>69</v>
      </c>
      <c r="AC37" s="79" t="s">
        <v>48</v>
      </c>
      <c r="AD37" s="101" t="s">
        <v>51</v>
      </c>
      <c r="AE37" s="93" t="s">
        <v>203</v>
      </c>
      <c r="AF37" s="93" t="s">
        <v>95</v>
      </c>
      <c r="AG37" s="93"/>
      <c r="AH37" s="93"/>
      <c r="AI37" s="39" t="s">
        <v>229</v>
      </c>
    </row>
    <row r="38" s="4" customFormat="1" ht="100" customHeight="1" spans="1:35">
      <c r="A38" s="41"/>
      <c r="B38" s="42" t="s">
        <v>230</v>
      </c>
      <c r="C38" s="37" t="s">
        <v>231</v>
      </c>
      <c r="D38" s="38" t="s">
        <v>40</v>
      </c>
      <c r="E38" s="43"/>
      <c r="F38" s="37" t="s">
        <v>109</v>
      </c>
      <c r="G38" s="37" t="s">
        <v>38</v>
      </c>
      <c r="H38" s="39"/>
      <c r="I38" s="37" t="s">
        <v>43</v>
      </c>
      <c r="J38" s="56" t="s">
        <v>232</v>
      </c>
      <c r="K38" s="37" t="s">
        <v>195</v>
      </c>
      <c r="L38" s="39">
        <v>3000</v>
      </c>
      <c r="M38" s="39">
        <v>3000</v>
      </c>
      <c r="N38" s="37" t="s">
        <v>92</v>
      </c>
      <c r="O38" s="58" t="s">
        <v>216</v>
      </c>
      <c r="P38" s="39" t="s">
        <v>42</v>
      </c>
      <c r="Q38" s="39" t="s">
        <v>42</v>
      </c>
      <c r="R38" s="39" t="s">
        <v>42</v>
      </c>
      <c r="S38" s="39" t="s">
        <v>42</v>
      </c>
      <c r="T38" s="39" t="s">
        <v>42</v>
      </c>
      <c r="U38" s="39" t="s">
        <v>42</v>
      </c>
      <c r="V38" s="39" t="s">
        <v>42</v>
      </c>
      <c r="W38" s="77">
        <v>0</v>
      </c>
      <c r="X38" s="37"/>
      <c r="Y38" s="37"/>
      <c r="Z38" s="107"/>
      <c r="AA38" s="107"/>
      <c r="AB38" s="58" t="s">
        <v>233</v>
      </c>
      <c r="AC38" s="101"/>
      <c r="AD38" s="101" t="s">
        <v>95</v>
      </c>
      <c r="AE38" s="93" t="s">
        <v>70</v>
      </c>
      <c r="AF38" s="93" t="s">
        <v>52</v>
      </c>
      <c r="AG38" s="93"/>
      <c r="AH38" s="121" t="s">
        <v>234</v>
      </c>
      <c r="AI38" s="39" t="s">
        <v>235</v>
      </c>
    </row>
    <row r="39" s="4" customFormat="1" ht="100" customHeight="1" spans="1:35">
      <c r="A39" s="41"/>
      <c r="B39" s="42" t="s">
        <v>236</v>
      </c>
      <c r="C39" s="37" t="s">
        <v>237</v>
      </c>
      <c r="D39" s="38" t="s">
        <v>40</v>
      </c>
      <c r="E39" s="37" t="s">
        <v>56</v>
      </c>
      <c r="F39" s="37" t="s">
        <v>109</v>
      </c>
      <c r="G39" s="37" t="s">
        <v>38</v>
      </c>
      <c r="H39" s="39"/>
      <c r="I39" s="37" t="s">
        <v>43</v>
      </c>
      <c r="J39" s="56" t="s">
        <v>238</v>
      </c>
      <c r="K39" s="37" t="s">
        <v>195</v>
      </c>
      <c r="L39" s="39">
        <v>8000</v>
      </c>
      <c r="M39" s="39">
        <v>5000</v>
      </c>
      <c r="N39" s="37" t="s">
        <v>92</v>
      </c>
      <c r="O39" s="58" t="s">
        <v>239</v>
      </c>
      <c r="P39" s="39" t="s">
        <v>42</v>
      </c>
      <c r="Q39" s="39" t="s">
        <v>42</v>
      </c>
      <c r="R39" s="39" t="s">
        <v>42</v>
      </c>
      <c r="S39" s="39" t="s">
        <v>42</v>
      </c>
      <c r="T39" s="39" t="s">
        <v>42</v>
      </c>
      <c r="U39" s="39" t="s">
        <v>42</v>
      </c>
      <c r="V39" s="39" t="s">
        <v>42</v>
      </c>
      <c r="W39" s="77">
        <v>0</v>
      </c>
      <c r="X39" s="37"/>
      <c r="Y39" s="37"/>
      <c r="Z39" s="107"/>
      <c r="AA39" s="107"/>
      <c r="AB39" s="58" t="s">
        <v>240</v>
      </c>
      <c r="AC39" s="39"/>
      <c r="AD39" s="39" t="s">
        <v>101</v>
      </c>
      <c r="AE39" s="93" t="s">
        <v>162</v>
      </c>
      <c r="AF39" s="93">
        <v>45809</v>
      </c>
      <c r="AG39" s="93"/>
      <c r="AH39" s="93"/>
      <c r="AI39" s="39" t="s">
        <v>241</v>
      </c>
    </row>
    <row r="40" s="4" customFormat="1" ht="100" customHeight="1" spans="1:35">
      <c r="A40" s="41"/>
      <c r="B40" s="42" t="s">
        <v>242</v>
      </c>
      <c r="C40" s="37" t="s">
        <v>243</v>
      </c>
      <c r="D40" s="38" t="s">
        <v>40</v>
      </c>
      <c r="E40" s="43"/>
      <c r="F40" s="37" t="s">
        <v>109</v>
      </c>
      <c r="G40" s="37" t="s">
        <v>38</v>
      </c>
      <c r="H40" s="39"/>
      <c r="I40" s="37" t="s">
        <v>43</v>
      </c>
      <c r="J40" s="56" t="s">
        <v>244</v>
      </c>
      <c r="K40" s="37" t="s">
        <v>195</v>
      </c>
      <c r="L40" s="39">
        <v>2000</v>
      </c>
      <c r="M40" s="39">
        <v>2000</v>
      </c>
      <c r="N40" s="37" t="s">
        <v>92</v>
      </c>
      <c r="O40" s="58" t="s">
        <v>216</v>
      </c>
      <c r="P40" s="39" t="s">
        <v>42</v>
      </c>
      <c r="Q40" s="39" t="s">
        <v>42</v>
      </c>
      <c r="R40" s="39" t="s">
        <v>42</v>
      </c>
      <c r="S40" s="39" t="s">
        <v>42</v>
      </c>
      <c r="T40" s="39" t="s">
        <v>42</v>
      </c>
      <c r="U40" s="39" t="s">
        <v>42</v>
      </c>
      <c r="V40" s="39" t="s">
        <v>42</v>
      </c>
      <c r="W40" s="77">
        <v>0</v>
      </c>
      <c r="X40" s="37"/>
      <c r="Y40" s="37"/>
      <c r="Z40" s="107"/>
      <c r="AA40" s="107"/>
      <c r="AB40" s="58" t="s">
        <v>245</v>
      </c>
      <c r="AC40" s="39"/>
      <c r="AD40" s="39" t="s">
        <v>51</v>
      </c>
      <c r="AE40" s="93" t="s">
        <v>203</v>
      </c>
      <c r="AF40" s="93" t="s">
        <v>95</v>
      </c>
      <c r="AG40" s="93"/>
      <c r="AH40" s="121" t="s">
        <v>234</v>
      </c>
      <c r="AI40" s="39" t="s">
        <v>229</v>
      </c>
    </row>
    <row r="41" s="4" customFormat="1" ht="100" customHeight="1" spans="1:35">
      <c r="A41" s="41"/>
      <c r="B41" s="42" t="s">
        <v>246</v>
      </c>
      <c r="C41" s="37" t="s">
        <v>247</v>
      </c>
      <c r="D41" s="38" t="s">
        <v>40</v>
      </c>
      <c r="E41" s="43"/>
      <c r="F41" s="37" t="s">
        <v>109</v>
      </c>
      <c r="G41" s="37" t="s">
        <v>38</v>
      </c>
      <c r="H41" s="39"/>
      <c r="I41" s="37" t="s">
        <v>43</v>
      </c>
      <c r="J41" s="56" t="s">
        <v>248</v>
      </c>
      <c r="K41" s="37" t="s">
        <v>195</v>
      </c>
      <c r="L41" s="39">
        <v>5000</v>
      </c>
      <c r="M41" s="39">
        <v>3000</v>
      </c>
      <c r="N41" s="37" t="s">
        <v>92</v>
      </c>
      <c r="O41" s="58" t="s">
        <v>249</v>
      </c>
      <c r="P41" s="39">
        <v>131</v>
      </c>
      <c r="Q41" s="37" t="s">
        <v>250</v>
      </c>
      <c r="R41" s="39" t="s">
        <v>42</v>
      </c>
      <c r="S41" s="39" t="s">
        <v>42</v>
      </c>
      <c r="T41" s="39" t="s">
        <v>42</v>
      </c>
      <c r="U41" s="37" t="s">
        <v>250</v>
      </c>
      <c r="V41" s="39" t="s">
        <v>42</v>
      </c>
      <c r="W41" s="77">
        <v>2000</v>
      </c>
      <c r="X41" s="37"/>
      <c r="Y41" s="37"/>
      <c r="Z41" s="107"/>
      <c r="AA41" s="107"/>
      <c r="AB41" s="58" t="s">
        <v>251</v>
      </c>
      <c r="AC41" s="39"/>
      <c r="AD41" s="39" t="s">
        <v>51</v>
      </c>
      <c r="AE41" s="93" t="s">
        <v>203</v>
      </c>
      <c r="AF41" s="93">
        <v>45809</v>
      </c>
      <c r="AG41" s="93"/>
      <c r="AH41" s="63" t="s">
        <v>252</v>
      </c>
      <c r="AI41" s="39" t="s">
        <v>253</v>
      </c>
    </row>
    <row r="42" s="4" customFormat="1" ht="120" customHeight="1" spans="1:35">
      <c r="A42" s="35">
        <f>A32+1</f>
        <v>27</v>
      </c>
      <c r="B42" s="42"/>
      <c r="C42" s="37" t="s">
        <v>254</v>
      </c>
      <c r="D42" s="38" t="s">
        <v>40</v>
      </c>
      <c r="E42" s="47"/>
      <c r="F42" s="39"/>
      <c r="G42" s="39"/>
      <c r="H42" s="39"/>
      <c r="I42" s="39"/>
      <c r="J42" s="56" t="s">
        <v>255</v>
      </c>
      <c r="K42" s="37" t="s">
        <v>195</v>
      </c>
      <c r="L42" s="41">
        <f>SUM(L43:L49)</f>
        <v>30700</v>
      </c>
      <c r="M42" s="41">
        <f>SUM(M43:M49)</f>
        <v>15500</v>
      </c>
      <c r="N42" s="37" t="s">
        <v>92</v>
      </c>
      <c r="O42" s="64"/>
      <c r="P42" s="39"/>
      <c r="Q42" s="39"/>
      <c r="R42" s="39"/>
      <c r="S42" s="39"/>
      <c r="T42" s="39"/>
      <c r="U42" s="39"/>
      <c r="V42" s="39"/>
      <c r="W42" s="77"/>
      <c r="X42" s="80"/>
      <c r="Y42" s="80"/>
      <c r="Z42" s="77">
        <f>SUM(Z43:Z49)</f>
        <v>1198</v>
      </c>
      <c r="AA42" s="77">
        <f>SUM(AA43:AA49)</f>
        <v>1198</v>
      </c>
      <c r="AB42" s="58"/>
      <c r="AC42" s="108" t="s">
        <v>48</v>
      </c>
      <c r="AD42" s="109"/>
      <c r="AE42" s="39"/>
      <c r="AF42" s="39"/>
      <c r="AG42" s="39"/>
      <c r="AH42" s="80" t="s">
        <v>256</v>
      </c>
      <c r="AI42" s="39" t="s">
        <v>257</v>
      </c>
    </row>
    <row r="43" s="4" customFormat="1" ht="100" customHeight="1" spans="1:35">
      <c r="A43" s="41"/>
      <c r="B43" s="42" t="s">
        <v>258</v>
      </c>
      <c r="C43" s="37" t="s">
        <v>259</v>
      </c>
      <c r="D43" s="38" t="s">
        <v>40</v>
      </c>
      <c r="E43" s="43"/>
      <c r="F43" s="37" t="s">
        <v>109</v>
      </c>
      <c r="G43" s="37" t="s">
        <v>38</v>
      </c>
      <c r="H43" s="39"/>
      <c r="I43" s="37" t="s">
        <v>43</v>
      </c>
      <c r="J43" s="56" t="s">
        <v>260</v>
      </c>
      <c r="K43" s="37" t="s">
        <v>195</v>
      </c>
      <c r="L43" s="39">
        <v>8500</v>
      </c>
      <c r="M43" s="39">
        <v>5000</v>
      </c>
      <c r="N43" s="37" t="s">
        <v>92</v>
      </c>
      <c r="O43" s="58" t="s">
        <v>216</v>
      </c>
      <c r="P43" s="39" t="s">
        <v>42</v>
      </c>
      <c r="Q43" s="39" t="s">
        <v>42</v>
      </c>
      <c r="R43" s="39" t="s">
        <v>42</v>
      </c>
      <c r="S43" s="39" t="s">
        <v>42</v>
      </c>
      <c r="T43" s="39" t="s">
        <v>42</v>
      </c>
      <c r="U43" s="39" t="s">
        <v>42</v>
      </c>
      <c r="V43" s="39" t="s">
        <v>42</v>
      </c>
      <c r="W43" s="77">
        <v>0</v>
      </c>
      <c r="X43" s="37"/>
      <c r="Y43" s="37"/>
      <c r="Z43" s="107"/>
      <c r="AA43" s="107"/>
      <c r="AB43" s="58" t="s">
        <v>261</v>
      </c>
      <c r="AC43" s="39"/>
      <c r="AD43" s="39" t="s">
        <v>95</v>
      </c>
      <c r="AE43" s="93" t="s">
        <v>106</v>
      </c>
      <c r="AF43" s="93" t="s">
        <v>52</v>
      </c>
      <c r="AG43" s="93"/>
      <c r="AH43" s="63"/>
      <c r="AI43" s="39" t="s">
        <v>235</v>
      </c>
    </row>
    <row r="44" s="4" customFormat="1" ht="100" customHeight="1" spans="1:35">
      <c r="A44" s="41"/>
      <c r="B44" s="42" t="s">
        <v>262</v>
      </c>
      <c r="C44" s="37" t="s">
        <v>263</v>
      </c>
      <c r="D44" s="38" t="s">
        <v>40</v>
      </c>
      <c r="E44" s="43"/>
      <c r="F44" s="37" t="s">
        <v>109</v>
      </c>
      <c r="G44" s="37" t="s">
        <v>38</v>
      </c>
      <c r="H44" s="39"/>
      <c r="I44" s="37" t="s">
        <v>43</v>
      </c>
      <c r="J44" s="56" t="s">
        <v>264</v>
      </c>
      <c r="K44" s="37" t="s">
        <v>195</v>
      </c>
      <c r="L44" s="39">
        <v>6000</v>
      </c>
      <c r="M44" s="39">
        <v>5000</v>
      </c>
      <c r="N44" s="37" t="s">
        <v>92</v>
      </c>
      <c r="O44" s="66" t="s">
        <v>265</v>
      </c>
      <c r="P44" s="39" t="s">
        <v>42</v>
      </c>
      <c r="Q44" s="39" t="s">
        <v>42</v>
      </c>
      <c r="R44" s="39" t="s">
        <v>42</v>
      </c>
      <c r="S44" s="39" t="s">
        <v>42</v>
      </c>
      <c r="T44" s="39" t="s">
        <v>42</v>
      </c>
      <c r="U44" s="39" t="s">
        <v>42</v>
      </c>
      <c r="V44" s="39" t="s">
        <v>42</v>
      </c>
      <c r="W44" s="77">
        <v>0</v>
      </c>
      <c r="X44" s="81" t="s">
        <v>48</v>
      </c>
      <c r="Y44" s="81" t="s">
        <v>266</v>
      </c>
      <c r="Z44" s="107">
        <v>1198</v>
      </c>
      <c r="AA44" s="107">
        <v>1198</v>
      </c>
      <c r="AB44" s="58" t="s">
        <v>267</v>
      </c>
      <c r="AC44" s="108" t="s">
        <v>48</v>
      </c>
      <c r="AD44" s="109" t="s">
        <v>95</v>
      </c>
      <c r="AE44" s="93" t="s">
        <v>106</v>
      </c>
      <c r="AF44" s="93">
        <v>45992</v>
      </c>
      <c r="AG44" s="93"/>
      <c r="AH44" s="121"/>
      <c r="AI44" s="39" t="s">
        <v>268</v>
      </c>
    </row>
    <row r="45" s="4" customFormat="1" ht="100" customHeight="1" spans="1:35">
      <c r="A45" s="41"/>
      <c r="B45" s="42" t="s">
        <v>269</v>
      </c>
      <c r="C45" s="37" t="s">
        <v>270</v>
      </c>
      <c r="D45" s="38" t="s">
        <v>40</v>
      </c>
      <c r="E45" s="43"/>
      <c r="F45" s="37" t="s">
        <v>109</v>
      </c>
      <c r="G45" s="37" t="s">
        <v>38</v>
      </c>
      <c r="H45" s="39"/>
      <c r="I45" s="37" t="s">
        <v>43</v>
      </c>
      <c r="J45" s="56" t="s">
        <v>271</v>
      </c>
      <c r="K45" s="37" t="s">
        <v>195</v>
      </c>
      <c r="L45" s="39">
        <v>4200</v>
      </c>
      <c r="M45" s="39">
        <v>2000</v>
      </c>
      <c r="N45" s="37" t="s">
        <v>92</v>
      </c>
      <c r="O45" s="58" t="s">
        <v>272</v>
      </c>
      <c r="P45" s="39" t="s">
        <v>42</v>
      </c>
      <c r="Q45" s="39" t="s">
        <v>42</v>
      </c>
      <c r="R45" s="39" t="s">
        <v>42</v>
      </c>
      <c r="S45" s="39" t="s">
        <v>42</v>
      </c>
      <c r="T45" s="39" t="s">
        <v>42</v>
      </c>
      <c r="U45" s="39" t="s">
        <v>42</v>
      </c>
      <c r="V45" s="39" t="s">
        <v>42</v>
      </c>
      <c r="W45" s="77">
        <v>0</v>
      </c>
      <c r="X45" s="37"/>
      <c r="Y45" s="58"/>
      <c r="Z45" s="58"/>
      <c r="AA45" s="58"/>
      <c r="AB45" s="58" t="s">
        <v>273</v>
      </c>
      <c r="AC45" s="39"/>
      <c r="AD45" s="39" t="s">
        <v>101</v>
      </c>
      <c r="AE45" s="93" t="s">
        <v>87</v>
      </c>
      <c r="AF45" s="93">
        <v>45809</v>
      </c>
      <c r="AG45" s="93"/>
      <c r="AH45" s="63"/>
      <c r="AI45" s="39" t="s">
        <v>241</v>
      </c>
    </row>
    <row r="46" s="4" customFormat="1" ht="100" customHeight="1" spans="1:35">
      <c r="A46" s="41"/>
      <c r="B46" s="42" t="s">
        <v>274</v>
      </c>
      <c r="C46" s="37" t="s">
        <v>275</v>
      </c>
      <c r="D46" s="38" t="s">
        <v>40</v>
      </c>
      <c r="E46" s="43"/>
      <c r="F46" s="37" t="s">
        <v>109</v>
      </c>
      <c r="G46" s="37" t="s">
        <v>38</v>
      </c>
      <c r="H46" s="39"/>
      <c r="I46" s="37" t="s">
        <v>43</v>
      </c>
      <c r="J46" s="56" t="s">
        <v>276</v>
      </c>
      <c r="K46" s="37" t="s">
        <v>195</v>
      </c>
      <c r="L46" s="39">
        <v>2000</v>
      </c>
      <c r="M46" s="39">
        <v>500</v>
      </c>
      <c r="N46" s="37" t="s">
        <v>92</v>
      </c>
      <c r="O46" s="58" t="s">
        <v>277</v>
      </c>
      <c r="P46" s="39">
        <v>25</v>
      </c>
      <c r="Q46" s="39">
        <v>8</v>
      </c>
      <c r="R46" s="39" t="s">
        <v>42</v>
      </c>
      <c r="S46" s="37" t="s">
        <v>250</v>
      </c>
      <c r="T46" s="39" t="s">
        <v>42</v>
      </c>
      <c r="U46" s="39" t="s">
        <v>42</v>
      </c>
      <c r="V46" s="39" t="s">
        <v>42</v>
      </c>
      <c r="W46" s="77">
        <v>2468</v>
      </c>
      <c r="X46" s="37"/>
      <c r="Y46" s="58"/>
      <c r="Z46" s="58"/>
      <c r="AA46" s="58"/>
      <c r="AB46" s="63"/>
      <c r="AC46" s="39"/>
      <c r="AD46" s="39" t="s">
        <v>162</v>
      </c>
      <c r="AE46" s="93" t="s">
        <v>211</v>
      </c>
      <c r="AF46" s="93">
        <v>45809</v>
      </c>
      <c r="AG46" s="93"/>
      <c r="AH46" s="121" t="s">
        <v>278</v>
      </c>
      <c r="AI46" s="39" t="s">
        <v>279</v>
      </c>
    </row>
    <row r="47" s="4" customFormat="1" ht="100" customHeight="1" spans="1:35">
      <c r="A47" s="41"/>
      <c r="B47" s="42" t="s">
        <v>280</v>
      </c>
      <c r="C47" s="37" t="s">
        <v>281</v>
      </c>
      <c r="D47" s="38" t="s">
        <v>40</v>
      </c>
      <c r="E47" s="43"/>
      <c r="F47" s="37" t="s">
        <v>109</v>
      </c>
      <c r="G47" s="37" t="s">
        <v>38</v>
      </c>
      <c r="H47" s="39"/>
      <c r="I47" s="37" t="s">
        <v>43</v>
      </c>
      <c r="J47" s="56" t="s">
        <v>282</v>
      </c>
      <c r="K47" s="37" t="s">
        <v>195</v>
      </c>
      <c r="L47" s="39">
        <v>2000</v>
      </c>
      <c r="M47" s="39">
        <v>2000</v>
      </c>
      <c r="N47" s="37" t="s">
        <v>92</v>
      </c>
      <c r="O47" s="58" t="s">
        <v>216</v>
      </c>
      <c r="P47" s="39" t="s">
        <v>283</v>
      </c>
      <c r="Q47" s="39" t="s">
        <v>284</v>
      </c>
      <c r="R47" s="39">
        <v>0</v>
      </c>
      <c r="S47" s="39">
        <v>10</v>
      </c>
      <c r="T47" s="37" t="s">
        <v>285</v>
      </c>
      <c r="U47" s="39" t="s">
        <v>42</v>
      </c>
      <c r="V47" s="39" t="s">
        <v>42</v>
      </c>
      <c r="W47" s="77">
        <v>230</v>
      </c>
      <c r="X47" s="37"/>
      <c r="Y47" s="58"/>
      <c r="Z47" s="58"/>
      <c r="AA47" s="58"/>
      <c r="AB47" s="63" t="s">
        <v>286</v>
      </c>
      <c r="AC47" s="101"/>
      <c r="AD47" s="101" t="s">
        <v>94</v>
      </c>
      <c r="AE47" s="93" t="s">
        <v>95</v>
      </c>
      <c r="AF47" s="93" t="s">
        <v>87</v>
      </c>
      <c r="AG47" s="93"/>
      <c r="AH47" s="63" t="s">
        <v>287</v>
      </c>
      <c r="AI47" s="39" t="s">
        <v>288</v>
      </c>
    </row>
    <row r="48" s="4" customFormat="1" ht="100" customHeight="1" spans="1:35">
      <c r="A48" s="41"/>
      <c r="B48" s="42" t="s">
        <v>289</v>
      </c>
      <c r="C48" s="37" t="s">
        <v>290</v>
      </c>
      <c r="D48" s="38" t="s">
        <v>40</v>
      </c>
      <c r="E48" s="43"/>
      <c r="F48" s="37" t="s">
        <v>109</v>
      </c>
      <c r="G48" s="37" t="s">
        <v>38</v>
      </c>
      <c r="H48" s="39"/>
      <c r="I48" s="37" t="s">
        <v>43</v>
      </c>
      <c r="J48" s="56" t="s">
        <v>291</v>
      </c>
      <c r="K48" s="37" t="s">
        <v>195</v>
      </c>
      <c r="L48" s="35">
        <v>5000</v>
      </c>
      <c r="M48" s="35"/>
      <c r="N48" s="37" t="s">
        <v>189</v>
      </c>
      <c r="O48" s="58"/>
      <c r="P48" s="39" t="s">
        <v>42</v>
      </c>
      <c r="Q48" s="39" t="s">
        <v>42</v>
      </c>
      <c r="R48" s="39" t="s">
        <v>42</v>
      </c>
      <c r="S48" s="39" t="s">
        <v>42</v>
      </c>
      <c r="T48" s="39" t="s">
        <v>42</v>
      </c>
      <c r="U48" s="39" t="s">
        <v>42</v>
      </c>
      <c r="V48" s="39" t="s">
        <v>42</v>
      </c>
      <c r="W48" s="77">
        <v>0</v>
      </c>
      <c r="X48" s="37"/>
      <c r="Y48" s="58"/>
      <c r="Z48" s="58"/>
      <c r="AA48" s="58"/>
      <c r="AB48" s="63"/>
      <c r="AC48" s="93"/>
      <c r="AD48" s="93"/>
      <c r="AE48" s="39"/>
      <c r="AF48" s="39"/>
      <c r="AG48" s="39"/>
      <c r="AH48" s="39"/>
      <c r="AI48" s="39"/>
    </row>
    <row r="49" s="4" customFormat="1" ht="100" customHeight="1" spans="1:35">
      <c r="A49" s="41"/>
      <c r="B49" s="42" t="s">
        <v>292</v>
      </c>
      <c r="C49" s="37" t="s">
        <v>293</v>
      </c>
      <c r="D49" s="38" t="s">
        <v>40</v>
      </c>
      <c r="E49" s="35"/>
      <c r="F49" s="37" t="s">
        <v>294</v>
      </c>
      <c r="G49" s="37" t="s">
        <v>38</v>
      </c>
      <c r="H49" s="39"/>
      <c r="I49" s="37" t="s">
        <v>43</v>
      </c>
      <c r="J49" s="59" t="s">
        <v>295</v>
      </c>
      <c r="K49" s="37" t="s">
        <v>195</v>
      </c>
      <c r="L49" s="35">
        <v>3000</v>
      </c>
      <c r="M49" s="35">
        <v>1000</v>
      </c>
      <c r="N49" s="37" t="s">
        <v>92</v>
      </c>
      <c r="O49" s="58"/>
      <c r="P49" s="39"/>
      <c r="Q49" s="39"/>
      <c r="R49" s="39"/>
      <c r="S49" s="39"/>
      <c r="T49" s="39"/>
      <c r="U49" s="39"/>
      <c r="V49" s="39"/>
      <c r="W49" s="77"/>
      <c r="X49" s="37"/>
      <c r="Y49" s="58"/>
      <c r="Z49" s="63"/>
      <c r="AA49" s="63"/>
      <c r="AB49" s="110"/>
      <c r="AC49" s="93"/>
      <c r="AD49" s="93" t="s">
        <v>162</v>
      </c>
      <c r="AE49" s="39" t="s">
        <v>211</v>
      </c>
      <c r="AF49" s="93">
        <v>45809</v>
      </c>
      <c r="AG49" s="93"/>
      <c r="AH49" s="93"/>
      <c r="AI49" s="39" t="s">
        <v>279</v>
      </c>
    </row>
    <row r="50" s="4" customFormat="1" ht="50" customHeight="1" spans="1:35">
      <c r="A50" s="30" t="s">
        <v>296</v>
      </c>
      <c r="B50" s="48"/>
      <c r="C50" s="49"/>
      <c r="D50" s="50"/>
      <c r="E50" s="35"/>
      <c r="F50" s="39"/>
      <c r="G50" s="39"/>
      <c r="H50" s="39"/>
      <c r="I50" s="39"/>
      <c r="J50" s="56"/>
      <c r="K50" s="39"/>
      <c r="L50" s="41">
        <f>SUM(L51:L54)/2</f>
        <v>8000</v>
      </c>
      <c r="M50" s="41">
        <f>SUM(M51:M54)/2</f>
        <v>3075</v>
      </c>
      <c r="N50" s="41"/>
      <c r="O50" s="64"/>
      <c r="P50" s="39"/>
      <c r="Q50" s="39"/>
      <c r="R50" s="39"/>
      <c r="S50" s="39"/>
      <c r="T50" s="39"/>
      <c r="U50" s="39"/>
      <c r="V50" s="39"/>
      <c r="W50" s="77"/>
      <c r="X50" s="64"/>
      <c r="Y50" s="64"/>
      <c r="Z50" s="41">
        <f>SUM(Z51)</f>
        <v>1521</v>
      </c>
      <c r="AA50" s="41">
        <f>SUM(AA51)</f>
        <v>1521</v>
      </c>
      <c r="AB50" s="111"/>
      <c r="AC50" s="39"/>
      <c r="AD50" s="39"/>
      <c r="AE50" s="39"/>
      <c r="AF50" s="39"/>
      <c r="AG50" s="39"/>
      <c r="AH50" s="39"/>
      <c r="AI50" s="39"/>
    </row>
    <row r="51" s="4" customFormat="1" ht="120" customHeight="1" spans="1:35">
      <c r="A51" s="35">
        <f>A42+1</f>
        <v>28</v>
      </c>
      <c r="B51" s="36"/>
      <c r="C51" s="37" t="s">
        <v>297</v>
      </c>
      <c r="D51" s="38" t="s">
        <v>40</v>
      </c>
      <c r="E51" s="39"/>
      <c r="F51" s="37" t="s">
        <v>298</v>
      </c>
      <c r="G51" s="37" t="s">
        <v>296</v>
      </c>
      <c r="H51" s="37"/>
      <c r="I51" s="37" t="s">
        <v>299</v>
      </c>
      <c r="J51" s="58" t="s">
        <v>300</v>
      </c>
      <c r="K51" s="37" t="s">
        <v>195</v>
      </c>
      <c r="L51" s="35">
        <v>8000</v>
      </c>
      <c r="M51" s="35">
        <v>3075</v>
      </c>
      <c r="N51" s="37" t="s">
        <v>92</v>
      </c>
      <c r="O51" s="59"/>
      <c r="P51" s="39"/>
      <c r="Q51" s="39"/>
      <c r="R51" s="39"/>
      <c r="S51" s="39"/>
      <c r="T51" s="39"/>
      <c r="U51" s="39"/>
      <c r="V51" s="39"/>
      <c r="W51" s="77"/>
      <c r="X51" s="80" t="s">
        <v>48</v>
      </c>
      <c r="Y51" s="59" t="s">
        <v>301</v>
      </c>
      <c r="Z51" s="39">
        <v>1521</v>
      </c>
      <c r="AA51" s="39">
        <v>1521</v>
      </c>
      <c r="AB51" s="111"/>
      <c r="AC51" s="80" t="s">
        <v>48</v>
      </c>
      <c r="AD51" s="39"/>
      <c r="AE51" s="39"/>
      <c r="AF51" s="93"/>
      <c r="AG51" s="93"/>
      <c r="AH51" s="93"/>
      <c r="AI51" s="39" t="s">
        <v>302</v>
      </c>
    </row>
    <row r="52" s="4" customFormat="1" ht="100" customHeight="1" spans="1:35">
      <c r="A52" s="41"/>
      <c r="B52" s="42" t="s">
        <v>303</v>
      </c>
      <c r="C52" s="37" t="s">
        <v>304</v>
      </c>
      <c r="D52" s="38" t="s">
        <v>40</v>
      </c>
      <c r="E52" s="39"/>
      <c r="F52" s="37" t="s">
        <v>305</v>
      </c>
      <c r="G52" s="37" t="s">
        <v>296</v>
      </c>
      <c r="H52" s="39"/>
      <c r="I52" s="37" t="s">
        <v>306</v>
      </c>
      <c r="J52" s="58" t="s">
        <v>307</v>
      </c>
      <c r="K52" s="37" t="s">
        <v>195</v>
      </c>
      <c r="L52" s="35">
        <v>800</v>
      </c>
      <c r="M52" s="35">
        <v>500</v>
      </c>
      <c r="N52" s="37" t="s">
        <v>92</v>
      </c>
      <c r="O52" s="57" t="s">
        <v>308</v>
      </c>
      <c r="P52" s="39">
        <v>2.4</v>
      </c>
      <c r="Q52" s="39" t="s">
        <v>42</v>
      </c>
      <c r="R52" s="39" t="s">
        <v>42</v>
      </c>
      <c r="S52" s="39" t="s">
        <v>42</v>
      </c>
      <c r="T52" s="39" t="s">
        <v>42</v>
      </c>
      <c r="U52" s="39" t="s">
        <v>42</v>
      </c>
      <c r="V52" s="39">
        <v>0.4</v>
      </c>
      <c r="W52" s="77">
        <v>4</v>
      </c>
      <c r="X52" s="80"/>
      <c r="Y52" s="57"/>
      <c r="Z52" s="82"/>
      <c r="AA52" s="112" t="s">
        <v>309</v>
      </c>
      <c r="AB52" s="110" t="s">
        <v>310</v>
      </c>
      <c r="AC52" s="80" t="s">
        <v>48</v>
      </c>
      <c r="AD52" s="93" t="s">
        <v>95</v>
      </c>
      <c r="AE52" s="39" t="s">
        <v>70</v>
      </c>
      <c r="AF52" s="93">
        <v>45658</v>
      </c>
      <c r="AG52" s="83"/>
      <c r="AH52" s="93" t="s">
        <v>42</v>
      </c>
      <c r="AI52" s="39" t="s">
        <v>311</v>
      </c>
    </row>
    <row r="53" s="4" customFormat="1" ht="100" customHeight="1" spans="1:35">
      <c r="A53" s="41"/>
      <c r="B53" s="42" t="s">
        <v>312</v>
      </c>
      <c r="C53" s="37" t="s">
        <v>313</v>
      </c>
      <c r="D53" s="38" t="s">
        <v>40</v>
      </c>
      <c r="E53" s="39"/>
      <c r="F53" s="37" t="s">
        <v>314</v>
      </c>
      <c r="G53" s="37" t="s">
        <v>296</v>
      </c>
      <c r="H53" s="39"/>
      <c r="I53" s="37" t="s">
        <v>315</v>
      </c>
      <c r="J53" s="59" t="s">
        <v>316</v>
      </c>
      <c r="K53" s="37" t="s">
        <v>195</v>
      </c>
      <c r="L53" s="35">
        <v>4000</v>
      </c>
      <c r="M53" s="35">
        <v>1275</v>
      </c>
      <c r="N53" s="37" t="s">
        <v>92</v>
      </c>
      <c r="O53" s="57" t="s">
        <v>317</v>
      </c>
      <c r="P53" s="39">
        <v>8</v>
      </c>
      <c r="Q53" s="39" t="s">
        <v>42</v>
      </c>
      <c r="R53" s="39" t="s">
        <v>42</v>
      </c>
      <c r="S53" s="39" t="s">
        <v>42</v>
      </c>
      <c r="T53" s="39" t="s">
        <v>42</v>
      </c>
      <c r="U53" s="39" t="s">
        <v>42</v>
      </c>
      <c r="V53" s="39" t="s">
        <v>42</v>
      </c>
      <c r="W53" s="77">
        <v>6</v>
      </c>
      <c r="X53" s="80"/>
      <c r="Y53" s="82"/>
      <c r="Z53" s="82"/>
      <c r="AA53" s="107">
        <v>120</v>
      </c>
      <c r="AB53" s="110" t="s">
        <v>318</v>
      </c>
      <c r="AC53" s="80" t="s">
        <v>48</v>
      </c>
      <c r="AD53" s="93" t="s">
        <v>70</v>
      </c>
      <c r="AE53" s="39" t="s">
        <v>106</v>
      </c>
      <c r="AF53" s="93">
        <v>45870</v>
      </c>
      <c r="AG53" s="83" t="s">
        <v>319</v>
      </c>
      <c r="AH53" s="83" t="s">
        <v>320</v>
      </c>
      <c r="AI53" s="39" t="s">
        <v>321</v>
      </c>
    </row>
    <row r="54" s="4" customFormat="1" ht="100" customHeight="1" spans="1:35">
      <c r="A54" s="41"/>
      <c r="B54" s="42" t="s">
        <v>322</v>
      </c>
      <c r="C54" s="37" t="s">
        <v>323</v>
      </c>
      <c r="D54" s="38" t="s">
        <v>40</v>
      </c>
      <c r="E54" s="39"/>
      <c r="F54" s="37" t="s">
        <v>38</v>
      </c>
      <c r="G54" s="37" t="s">
        <v>296</v>
      </c>
      <c r="H54" s="37"/>
      <c r="I54" s="37" t="s">
        <v>43</v>
      </c>
      <c r="J54" s="58" t="s">
        <v>324</v>
      </c>
      <c r="K54" s="37" t="s">
        <v>195</v>
      </c>
      <c r="L54" s="35">
        <v>3200</v>
      </c>
      <c r="M54" s="35">
        <v>1300</v>
      </c>
      <c r="N54" s="37" t="s">
        <v>92</v>
      </c>
      <c r="O54" s="58" t="s">
        <v>325</v>
      </c>
      <c r="P54" s="39" t="s">
        <v>42</v>
      </c>
      <c r="Q54" s="39" t="s">
        <v>42</v>
      </c>
      <c r="R54" s="39" t="s">
        <v>42</v>
      </c>
      <c r="S54" s="39" t="s">
        <v>42</v>
      </c>
      <c r="T54" s="39" t="s">
        <v>42</v>
      </c>
      <c r="U54" s="39" t="s">
        <v>42</v>
      </c>
      <c r="V54" s="39" t="s">
        <v>42</v>
      </c>
      <c r="W54" s="39"/>
      <c r="X54" s="80" t="s">
        <v>48</v>
      </c>
      <c r="Y54" s="58" t="s">
        <v>326</v>
      </c>
      <c r="Z54" s="37">
        <v>1198</v>
      </c>
      <c r="AA54" s="37">
        <v>1198</v>
      </c>
      <c r="AB54" s="110" t="s">
        <v>327</v>
      </c>
      <c r="AC54" s="80" t="s">
        <v>48</v>
      </c>
      <c r="AD54" s="93" t="s">
        <v>94</v>
      </c>
      <c r="AE54" s="39" t="s">
        <v>95</v>
      </c>
      <c r="AF54" s="93">
        <v>45809</v>
      </c>
      <c r="AG54" s="93" t="s">
        <v>42</v>
      </c>
      <c r="AH54" s="93" t="s">
        <v>42</v>
      </c>
      <c r="AI54" s="39" t="s">
        <v>328</v>
      </c>
    </row>
    <row r="55" s="4" customFormat="1" ht="50" customHeight="1" spans="1:35">
      <c r="A55" s="30" t="s">
        <v>329</v>
      </c>
      <c r="B55" s="31"/>
      <c r="C55" s="32"/>
      <c r="D55" s="40"/>
      <c r="E55" s="35"/>
      <c r="F55" s="35"/>
      <c r="G55" s="35"/>
      <c r="H55" s="35"/>
      <c r="I55" s="35"/>
      <c r="J55" s="63"/>
      <c r="K55" s="35"/>
      <c r="L55" s="41">
        <f>SUM(L56:L62)</f>
        <v>476949</v>
      </c>
      <c r="M55" s="41">
        <f>SUM(M56:M59)</f>
        <v>88500</v>
      </c>
      <c r="N55" s="41"/>
      <c r="O55" s="64"/>
      <c r="P55" s="35"/>
      <c r="Q55" s="35"/>
      <c r="R55" s="35"/>
      <c r="S55" s="35"/>
      <c r="T55" s="35"/>
      <c r="U55" s="35"/>
      <c r="V55" s="35"/>
      <c r="W55" s="78"/>
      <c r="X55" s="64"/>
      <c r="Y55" s="64"/>
      <c r="Z55" s="41">
        <f>SUM(Z56:Z62)</f>
        <v>62000</v>
      </c>
      <c r="AA55" s="41">
        <f>SUM(AA56:AA62)</f>
        <v>62000</v>
      </c>
      <c r="AB55" s="94"/>
      <c r="AC55" s="35"/>
      <c r="AD55" s="35"/>
      <c r="AE55" s="35"/>
      <c r="AF55" s="35"/>
      <c r="AG55" s="35"/>
      <c r="AH55" s="35"/>
      <c r="AI55" s="35"/>
    </row>
    <row r="56" s="4" customFormat="1" ht="120" customHeight="1" spans="1:35">
      <c r="A56" s="35">
        <f>A51+1</f>
        <v>29</v>
      </c>
      <c r="B56" s="36"/>
      <c r="C56" s="37" t="s">
        <v>330</v>
      </c>
      <c r="D56" s="38" t="s">
        <v>64</v>
      </c>
      <c r="E56" s="39"/>
      <c r="F56" s="37" t="s">
        <v>331</v>
      </c>
      <c r="G56" s="37" t="s">
        <v>332</v>
      </c>
      <c r="H56" s="39"/>
      <c r="I56" s="37" t="s">
        <v>333</v>
      </c>
      <c r="J56" s="58" t="s">
        <v>334</v>
      </c>
      <c r="K56" s="37" t="s">
        <v>45</v>
      </c>
      <c r="L56" s="35">
        <v>370000</v>
      </c>
      <c r="M56" s="35">
        <v>80000</v>
      </c>
      <c r="N56" s="37" t="s">
        <v>46</v>
      </c>
      <c r="O56" s="58" t="s">
        <v>335</v>
      </c>
      <c r="P56" s="39" t="s">
        <v>42</v>
      </c>
      <c r="Q56" s="39" t="s">
        <v>42</v>
      </c>
      <c r="R56" s="39" t="s">
        <v>42</v>
      </c>
      <c r="S56" s="39" t="s">
        <v>42</v>
      </c>
      <c r="T56" s="39" t="s">
        <v>42</v>
      </c>
      <c r="U56" s="39" t="s">
        <v>42</v>
      </c>
      <c r="V56" s="39" t="s">
        <v>42</v>
      </c>
      <c r="W56" s="77"/>
      <c r="X56" s="37" t="s">
        <v>48</v>
      </c>
      <c r="Y56" s="37" t="s">
        <v>336</v>
      </c>
      <c r="Z56" s="37">
        <v>62000</v>
      </c>
      <c r="AA56" s="37">
        <v>62000</v>
      </c>
      <c r="AB56" s="113" t="s">
        <v>337</v>
      </c>
      <c r="AC56" s="83" t="s">
        <v>48</v>
      </c>
      <c r="AD56" s="93" t="s">
        <v>51</v>
      </c>
      <c r="AE56" s="39"/>
      <c r="AF56" s="93">
        <v>45992</v>
      </c>
      <c r="AG56" s="83" t="s">
        <v>338</v>
      </c>
      <c r="AH56" s="122" t="s">
        <v>42</v>
      </c>
      <c r="AI56" s="39" t="s">
        <v>339</v>
      </c>
    </row>
    <row r="57" s="4" customFormat="1" ht="120" customHeight="1" spans="1:35">
      <c r="A57" s="35">
        <f>A56+1</f>
        <v>30</v>
      </c>
      <c r="B57" s="36"/>
      <c r="C57" s="39" t="s">
        <v>340</v>
      </c>
      <c r="D57" s="38" t="s">
        <v>64</v>
      </c>
      <c r="E57" s="35"/>
      <c r="F57" s="37" t="s">
        <v>332</v>
      </c>
      <c r="G57" s="37" t="s">
        <v>332</v>
      </c>
      <c r="H57" s="35"/>
      <c r="I57" s="37" t="s">
        <v>341</v>
      </c>
      <c r="J57" s="58" t="s">
        <v>342</v>
      </c>
      <c r="K57" s="37" t="s">
        <v>195</v>
      </c>
      <c r="L57" s="35">
        <v>3000</v>
      </c>
      <c r="M57" s="35">
        <v>1000</v>
      </c>
      <c r="N57" s="37" t="s">
        <v>92</v>
      </c>
      <c r="O57" s="57" t="s">
        <v>343</v>
      </c>
      <c r="P57" s="39">
        <v>28.6</v>
      </c>
      <c r="Q57" s="39" t="s">
        <v>344</v>
      </c>
      <c r="R57" s="39" t="s">
        <v>42</v>
      </c>
      <c r="S57" s="39" t="s">
        <v>42</v>
      </c>
      <c r="T57" s="39" t="s">
        <v>42</v>
      </c>
      <c r="U57" s="39" t="s">
        <v>42</v>
      </c>
      <c r="V57" s="39">
        <v>28.6</v>
      </c>
      <c r="W57" s="77">
        <v>500</v>
      </c>
      <c r="X57" s="58"/>
      <c r="Y57" s="57"/>
      <c r="Z57" s="57"/>
      <c r="AA57" s="57"/>
      <c r="AB57" s="111" t="s">
        <v>345</v>
      </c>
      <c r="AC57" s="39"/>
      <c r="AD57" s="39" t="s">
        <v>101</v>
      </c>
      <c r="AE57" s="39" t="s">
        <v>87</v>
      </c>
      <c r="AF57" s="114">
        <v>45992</v>
      </c>
      <c r="AG57" s="80" t="s">
        <v>345</v>
      </c>
      <c r="AH57" s="80" t="s">
        <v>346</v>
      </c>
      <c r="AI57" s="39" t="s">
        <v>347</v>
      </c>
    </row>
    <row r="58" s="4" customFormat="1" ht="120" customHeight="1" spans="1:35">
      <c r="A58" s="35">
        <f>A57+1</f>
        <v>31</v>
      </c>
      <c r="B58" s="36"/>
      <c r="C58" s="37" t="s">
        <v>348</v>
      </c>
      <c r="D58" s="38" t="s">
        <v>64</v>
      </c>
      <c r="E58" s="37"/>
      <c r="F58" s="37" t="s">
        <v>332</v>
      </c>
      <c r="G58" s="37" t="s">
        <v>349</v>
      </c>
      <c r="H58" s="39"/>
      <c r="I58" s="37" t="s">
        <v>350</v>
      </c>
      <c r="J58" s="56" t="s">
        <v>351</v>
      </c>
      <c r="K58" s="37" t="s">
        <v>195</v>
      </c>
      <c r="L58" s="35">
        <v>29500</v>
      </c>
      <c r="M58" s="35">
        <v>2500</v>
      </c>
      <c r="N58" s="37" t="s">
        <v>92</v>
      </c>
      <c r="O58" s="66" t="s">
        <v>352</v>
      </c>
      <c r="P58" s="39">
        <v>200</v>
      </c>
      <c r="Q58" s="39">
        <v>0</v>
      </c>
      <c r="R58" s="39">
        <v>0</v>
      </c>
      <c r="S58" s="39">
        <v>50</v>
      </c>
      <c r="T58" s="39">
        <v>50</v>
      </c>
      <c r="U58" s="39">
        <v>150</v>
      </c>
      <c r="V58" s="39">
        <v>200</v>
      </c>
      <c r="W58" s="77">
        <v>1200</v>
      </c>
      <c r="X58" s="58"/>
      <c r="Y58" s="66"/>
      <c r="Z58" s="66"/>
      <c r="AA58" s="66"/>
      <c r="AB58" s="115" t="s">
        <v>353</v>
      </c>
      <c r="AC58" s="116"/>
      <c r="AD58" s="116" t="s">
        <v>87</v>
      </c>
      <c r="AE58" s="39" t="s">
        <v>211</v>
      </c>
      <c r="AF58" s="93">
        <v>46357</v>
      </c>
      <c r="AG58" s="122" t="s">
        <v>353</v>
      </c>
      <c r="AH58" s="122" t="s">
        <v>42</v>
      </c>
      <c r="AI58" s="39" t="s">
        <v>354</v>
      </c>
    </row>
    <row r="59" s="4" customFormat="1" ht="120" customHeight="1" spans="1:35">
      <c r="A59" s="35">
        <f>A58+1</f>
        <v>32</v>
      </c>
      <c r="B59" s="42"/>
      <c r="C59" s="37" t="s">
        <v>355</v>
      </c>
      <c r="D59" s="38" t="s">
        <v>64</v>
      </c>
      <c r="E59" s="35"/>
      <c r="F59" s="37" t="s">
        <v>356</v>
      </c>
      <c r="G59" s="37" t="s">
        <v>332</v>
      </c>
      <c r="H59" s="39"/>
      <c r="I59" s="37" t="s">
        <v>357</v>
      </c>
      <c r="J59" s="58" t="s">
        <v>358</v>
      </c>
      <c r="K59" s="37" t="s">
        <v>359</v>
      </c>
      <c r="L59" s="43">
        <v>32100</v>
      </c>
      <c r="M59" s="35">
        <v>5000</v>
      </c>
      <c r="N59" s="37" t="s">
        <v>92</v>
      </c>
      <c r="O59" s="57" t="s">
        <v>360</v>
      </c>
      <c r="P59" s="39">
        <v>204</v>
      </c>
      <c r="Q59" s="39"/>
      <c r="R59" s="39"/>
      <c r="S59" s="39"/>
      <c r="T59" s="39"/>
      <c r="U59" s="39"/>
      <c r="V59" s="39"/>
      <c r="W59" s="77">
        <v>918</v>
      </c>
      <c r="X59" s="82"/>
      <c r="Y59" s="57"/>
      <c r="Z59" s="57"/>
      <c r="AA59" s="57"/>
      <c r="AB59" s="110"/>
      <c r="AC59" s="93"/>
      <c r="AD59" s="93" t="s">
        <v>106</v>
      </c>
      <c r="AE59" s="39" t="s">
        <v>87</v>
      </c>
      <c r="AF59" s="93">
        <v>45931</v>
      </c>
      <c r="AG59" s="93"/>
      <c r="AH59" s="35"/>
      <c r="AI59" s="39" t="s">
        <v>361</v>
      </c>
    </row>
    <row r="60" s="4" customFormat="1" ht="100" customHeight="1" spans="1:35">
      <c r="A60" s="41"/>
      <c r="B60" s="42" t="s">
        <v>362</v>
      </c>
      <c r="C60" s="37" t="s">
        <v>363</v>
      </c>
      <c r="D60" s="38" t="s">
        <v>64</v>
      </c>
      <c r="E60" s="39"/>
      <c r="F60" s="37" t="s">
        <v>364</v>
      </c>
      <c r="G60" s="37" t="s">
        <v>364</v>
      </c>
      <c r="H60" s="39"/>
      <c r="I60" s="37" t="s">
        <v>365</v>
      </c>
      <c r="J60" s="56" t="s">
        <v>366</v>
      </c>
      <c r="K60" s="37" t="s">
        <v>359</v>
      </c>
      <c r="L60" s="39">
        <v>3000</v>
      </c>
      <c r="M60" s="39"/>
      <c r="N60" s="37" t="s">
        <v>189</v>
      </c>
      <c r="O60" s="67"/>
      <c r="P60" s="39"/>
      <c r="Q60" s="39"/>
      <c r="R60" s="39"/>
      <c r="S60" s="39"/>
      <c r="T60" s="39"/>
      <c r="U60" s="39"/>
      <c r="V60" s="39"/>
      <c r="W60" s="77"/>
      <c r="X60" s="83"/>
      <c r="Y60" s="67"/>
      <c r="Z60" s="117"/>
      <c r="AA60" s="117"/>
      <c r="AB60" s="110"/>
      <c r="AC60" s="93"/>
      <c r="AD60" s="93"/>
      <c r="AE60" s="93"/>
      <c r="AF60" s="93"/>
      <c r="AG60" s="93"/>
      <c r="AH60" s="35"/>
      <c r="AI60" s="93"/>
    </row>
    <row r="61" s="4" customFormat="1" ht="120" customHeight="1" spans="1:35">
      <c r="A61" s="35">
        <f>A59+1</f>
        <v>33</v>
      </c>
      <c r="B61" s="36"/>
      <c r="C61" s="39" t="s">
        <v>367</v>
      </c>
      <c r="D61" s="38" t="s">
        <v>64</v>
      </c>
      <c r="E61" s="35"/>
      <c r="F61" s="37" t="s">
        <v>332</v>
      </c>
      <c r="G61" s="37" t="s">
        <v>332</v>
      </c>
      <c r="H61" s="35"/>
      <c r="I61" s="37" t="s">
        <v>365</v>
      </c>
      <c r="J61" s="58" t="s">
        <v>368</v>
      </c>
      <c r="K61" s="37" t="s">
        <v>195</v>
      </c>
      <c r="L61" s="43">
        <v>13349</v>
      </c>
      <c r="M61" s="35"/>
      <c r="N61" s="37" t="s">
        <v>189</v>
      </c>
      <c r="O61" s="67" t="s">
        <v>42</v>
      </c>
      <c r="P61" s="39">
        <v>78</v>
      </c>
      <c r="Q61" s="39" t="s">
        <v>369</v>
      </c>
      <c r="R61" s="39" t="s">
        <v>42</v>
      </c>
      <c r="S61" s="39" t="s">
        <v>42</v>
      </c>
      <c r="T61" s="39" t="s">
        <v>42</v>
      </c>
      <c r="U61" s="39" t="s">
        <v>42</v>
      </c>
      <c r="V61" s="39">
        <v>78</v>
      </c>
      <c r="W61" s="77">
        <v>1856</v>
      </c>
      <c r="X61" s="83"/>
      <c r="Y61" s="83"/>
      <c r="Z61" s="93"/>
      <c r="AA61" s="93"/>
      <c r="AB61" s="111"/>
      <c r="AC61" s="39"/>
      <c r="AD61" s="39"/>
      <c r="AE61" s="93"/>
      <c r="AF61" s="93"/>
      <c r="AG61" s="93"/>
      <c r="AH61" s="93"/>
      <c r="AI61" s="93"/>
    </row>
    <row r="62" s="4" customFormat="1" ht="120" customHeight="1" spans="1:35">
      <c r="A62" s="35">
        <f>A61+1</f>
        <v>34</v>
      </c>
      <c r="B62" s="36"/>
      <c r="C62" s="39" t="s">
        <v>370</v>
      </c>
      <c r="D62" s="38" t="s">
        <v>64</v>
      </c>
      <c r="E62" s="35"/>
      <c r="F62" s="37" t="s">
        <v>332</v>
      </c>
      <c r="G62" s="37" t="s">
        <v>332</v>
      </c>
      <c r="H62" s="35"/>
      <c r="I62" s="37" t="s">
        <v>371</v>
      </c>
      <c r="J62" s="58" t="s">
        <v>372</v>
      </c>
      <c r="K62" s="37" t="s">
        <v>195</v>
      </c>
      <c r="L62" s="35">
        <v>26000</v>
      </c>
      <c r="M62" s="35"/>
      <c r="N62" s="37" t="s">
        <v>189</v>
      </c>
      <c r="O62" s="67" t="s">
        <v>42</v>
      </c>
      <c r="P62" s="39">
        <v>25</v>
      </c>
      <c r="Q62" s="39" t="s">
        <v>42</v>
      </c>
      <c r="R62" s="39" t="s">
        <v>42</v>
      </c>
      <c r="S62" s="39" t="s">
        <v>42</v>
      </c>
      <c r="T62" s="39" t="s">
        <v>42</v>
      </c>
      <c r="U62" s="39" t="s">
        <v>42</v>
      </c>
      <c r="V62" s="39">
        <v>25</v>
      </c>
      <c r="W62" s="39">
        <v>112.5</v>
      </c>
      <c r="X62" s="83"/>
      <c r="Y62" s="83"/>
      <c r="Z62" s="77">
        <f>SUM(Z63:Z65)</f>
        <v>0</v>
      </c>
      <c r="AA62" s="77">
        <f>SUM(AA63:AA65)</f>
        <v>0</v>
      </c>
      <c r="AB62" s="118" t="s">
        <v>373</v>
      </c>
      <c r="AC62" s="39"/>
      <c r="AD62" s="39"/>
      <c r="AE62" s="93"/>
      <c r="AF62" s="93"/>
      <c r="AG62" s="93"/>
      <c r="AH62" s="93"/>
      <c r="AI62" s="93"/>
    </row>
    <row r="63" s="4" customFormat="1" ht="100" customHeight="1" spans="1:35">
      <c r="A63" s="41"/>
      <c r="B63" s="42" t="s">
        <v>374</v>
      </c>
      <c r="C63" s="37" t="s">
        <v>375</v>
      </c>
      <c r="D63" s="38" t="s">
        <v>64</v>
      </c>
      <c r="E63" s="39"/>
      <c r="F63" s="37" t="s">
        <v>332</v>
      </c>
      <c r="G63" s="37" t="s">
        <v>332</v>
      </c>
      <c r="H63" s="39"/>
      <c r="I63" s="37" t="s">
        <v>376</v>
      </c>
      <c r="J63" s="56" t="s">
        <v>377</v>
      </c>
      <c r="K63" s="37" t="s">
        <v>195</v>
      </c>
      <c r="L63" s="39">
        <v>1012.5</v>
      </c>
      <c r="M63" s="39"/>
      <c r="N63" s="37" t="s">
        <v>189</v>
      </c>
      <c r="O63" s="67" t="s">
        <v>42</v>
      </c>
      <c r="P63" s="39">
        <v>12</v>
      </c>
      <c r="Q63" s="39" t="s">
        <v>42</v>
      </c>
      <c r="R63" s="39" t="s">
        <v>42</v>
      </c>
      <c r="S63" s="39" t="s">
        <v>42</v>
      </c>
      <c r="T63" s="39" t="s">
        <v>42</v>
      </c>
      <c r="U63" s="39" t="s">
        <v>42</v>
      </c>
      <c r="V63" s="39">
        <v>12</v>
      </c>
      <c r="W63" s="39">
        <v>54</v>
      </c>
      <c r="X63" s="83"/>
      <c r="Y63" s="83"/>
      <c r="Z63" s="93"/>
      <c r="AA63" s="93"/>
      <c r="AB63" s="111"/>
      <c r="AC63" s="39"/>
      <c r="AD63" s="39"/>
      <c r="AE63" s="93"/>
      <c r="AF63" s="93"/>
      <c r="AG63" s="93"/>
      <c r="AH63" s="93"/>
      <c r="AI63" s="93"/>
    </row>
    <row r="64" s="4" customFormat="1" ht="100" customHeight="1" spans="1:35">
      <c r="A64" s="41"/>
      <c r="B64" s="42" t="s">
        <v>378</v>
      </c>
      <c r="C64" s="37" t="s">
        <v>379</v>
      </c>
      <c r="D64" s="38" t="s">
        <v>64</v>
      </c>
      <c r="E64" s="39"/>
      <c r="F64" s="37" t="s">
        <v>332</v>
      </c>
      <c r="G64" s="37" t="s">
        <v>332</v>
      </c>
      <c r="H64" s="37"/>
      <c r="I64" s="37" t="s">
        <v>380</v>
      </c>
      <c r="J64" s="58" t="s">
        <v>381</v>
      </c>
      <c r="K64" s="37" t="s">
        <v>195</v>
      </c>
      <c r="L64" s="39">
        <v>7100</v>
      </c>
      <c r="M64" s="39"/>
      <c r="N64" s="37" t="s">
        <v>189</v>
      </c>
      <c r="O64" s="67" t="s">
        <v>42</v>
      </c>
      <c r="P64" s="39">
        <v>24</v>
      </c>
      <c r="Q64" s="39" t="s">
        <v>42</v>
      </c>
      <c r="R64" s="39" t="s">
        <v>42</v>
      </c>
      <c r="S64" s="39" t="s">
        <v>42</v>
      </c>
      <c r="T64" s="39" t="s">
        <v>42</v>
      </c>
      <c r="U64" s="39" t="s">
        <v>42</v>
      </c>
      <c r="V64" s="39" t="s">
        <v>42</v>
      </c>
      <c r="W64" s="39">
        <v>108</v>
      </c>
      <c r="X64" s="83"/>
      <c r="Y64" s="83"/>
      <c r="Z64" s="93"/>
      <c r="AA64" s="93"/>
      <c r="AB64" s="111"/>
      <c r="AC64" s="39"/>
      <c r="AD64" s="39"/>
      <c r="AE64" s="93"/>
      <c r="AF64" s="93"/>
      <c r="AG64" s="93"/>
      <c r="AH64" s="93"/>
      <c r="AI64" s="93"/>
    </row>
    <row r="65" s="4" customFormat="1" ht="100" customHeight="1" spans="1:35">
      <c r="A65" s="41"/>
      <c r="B65" s="42" t="s">
        <v>382</v>
      </c>
      <c r="C65" s="37" t="s">
        <v>383</v>
      </c>
      <c r="D65" s="38" t="s">
        <v>64</v>
      </c>
      <c r="E65" s="35"/>
      <c r="F65" s="37" t="s">
        <v>332</v>
      </c>
      <c r="G65" s="37" t="s">
        <v>332</v>
      </c>
      <c r="H65" s="39"/>
      <c r="I65" s="37" t="s">
        <v>384</v>
      </c>
      <c r="J65" s="58" t="s">
        <v>385</v>
      </c>
      <c r="K65" s="37" t="s">
        <v>195</v>
      </c>
      <c r="L65" s="43">
        <v>17800</v>
      </c>
      <c r="M65" s="35"/>
      <c r="N65" s="37" t="s">
        <v>189</v>
      </c>
      <c r="O65" s="67" t="s">
        <v>42</v>
      </c>
      <c r="P65" s="39">
        <v>380</v>
      </c>
      <c r="Q65" s="39" t="s">
        <v>386</v>
      </c>
      <c r="R65" s="39" t="s">
        <v>42</v>
      </c>
      <c r="S65" s="39">
        <v>156</v>
      </c>
      <c r="T65" s="37" t="s">
        <v>42</v>
      </c>
      <c r="U65" s="39" t="s">
        <v>42</v>
      </c>
      <c r="V65" s="39">
        <v>380</v>
      </c>
      <c r="W65" s="77">
        <v>5811</v>
      </c>
      <c r="X65" s="83"/>
      <c r="Y65" s="67"/>
      <c r="Z65" s="117"/>
      <c r="AA65" s="117"/>
      <c r="AB65" s="118" t="s">
        <v>387</v>
      </c>
      <c r="AC65" s="39"/>
      <c r="AD65" s="39"/>
      <c r="AE65" s="93"/>
      <c r="AF65" s="93"/>
      <c r="AG65" s="93"/>
      <c r="AH65" s="93"/>
      <c r="AI65" s="93"/>
    </row>
    <row r="66" s="4" customFormat="1" ht="50" customHeight="1" spans="1:35">
      <c r="A66" s="30" t="s">
        <v>388</v>
      </c>
      <c r="B66" s="31"/>
      <c r="C66" s="32"/>
      <c r="D66" s="40"/>
      <c r="E66" s="35"/>
      <c r="F66" s="35"/>
      <c r="G66" s="35"/>
      <c r="H66" s="35"/>
      <c r="I66" s="35"/>
      <c r="J66" s="63"/>
      <c r="K66" s="35"/>
      <c r="L66" s="41">
        <f>L67+L70+L71+L72+L69</f>
        <v>53884</v>
      </c>
      <c r="M66" s="41">
        <f>M67+M70+M71+M72+M69</f>
        <v>11000</v>
      </c>
      <c r="N66" s="41"/>
      <c r="O66" s="64"/>
      <c r="P66" s="35"/>
      <c r="Q66" s="35"/>
      <c r="R66" s="35"/>
      <c r="S66" s="35"/>
      <c r="T66" s="35"/>
      <c r="U66" s="35"/>
      <c r="V66" s="35"/>
      <c r="W66" s="78"/>
      <c r="X66" s="64"/>
      <c r="Y66" s="64"/>
      <c r="Z66" s="41">
        <f>Z67+Z70+Z71+Z72+Z69</f>
        <v>2207</v>
      </c>
      <c r="AA66" s="41">
        <f>AA67+AA70+AA71+AA72+AA69</f>
        <v>5126</v>
      </c>
      <c r="AB66" s="94"/>
      <c r="AC66" s="35"/>
      <c r="AD66" s="35"/>
      <c r="AE66" s="35"/>
      <c r="AF66" s="35"/>
      <c r="AG66" s="35"/>
      <c r="AH66" s="35"/>
      <c r="AI66" s="35"/>
    </row>
    <row r="67" s="5" customFormat="1" ht="120" customHeight="1" spans="1:35">
      <c r="A67" s="35">
        <f>A62+1</f>
        <v>35</v>
      </c>
      <c r="B67" s="36"/>
      <c r="C67" s="37" t="s">
        <v>389</v>
      </c>
      <c r="D67" s="38" t="s">
        <v>390</v>
      </c>
      <c r="E67" s="37" t="s">
        <v>56</v>
      </c>
      <c r="F67" s="37" t="s">
        <v>388</v>
      </c>
      <c r="G67" s="37" t="s">
        <v>388</v>
      </c>
      <c r="H67" s="39"/>
      <c r="I67" s="37" t="s">
        <v>357</v>
      </c>
      <c r="J67" s="58" t="s">
        <v>391</v>
      </c>
      <c r="K67" s="37" t="s">
        <v>195</v>
      </c>
      <c r="L67" s="39">
        <v>12400</v>
      </c>
      <c r="M67" s="39">
        <v>6000</v>
      </c>
      <c r="N67" s="37" t="s">
        <v>46</v>
      </c>
      <c r="O67" s="58" t="s">
        <v>392</v>
      </c>
      <c r="P67" s="39" t="s">
        <v>42</v>
      </c>
      <c r="Q67" s="39" t="s">
        <v>42</v>
      </c>
      <c r="R67" s="39" t="s">
        <v>42</v>
      </c>
      <c r="S67" s="39" t="s">
        <v>42</v>
      </c>
      <c r="T67" s="39" t="s">
        <v>42</v>
      </c>
      <c r="U67" s="39" t="s">
        <v>42</v>
      </c>
      <c r="V67" s="39" t="s">
        <v>42</v>
      </c>
      <c r="W67" s="77"/>
      <c r="X67" s="37"/>
      <c r="Y67" s="37"/>
      <c r="Z67" s="37"/>
      <c r="AA67" s="37">
        <v>2676</v>
      </c>
      <c r="AB67" s="94" t="s">
        <v>393</v>
      </c>
      <c r="AC67" s="83" t="s">
        <v>48</v>
      </c>
      <c r="AD67" s="39" t="s">
        <v>113</v>
      </c>
      <c r="AE67" s="93" t="s">
        <v>95</v>
      </c>
      <c r="AF67" s="93">
        <v>45809</v>
      </c>
      <c r="AG67" s="37" t="s">
        <v>394</v>
      </c>
      <c r="AH67" s="93"/>
      <c r="AI67" s="39" t="s">
        <v>395</v>
      </c>
    </row>
    <row r="68" s="5" customFormat="1" ht="100" customHeight="1" spans="1:35">
      <c r="A68" s="35"/>
      <c r="B68" s="42" t="s">
        <v>396</v>
      </c>
      <c r="C68" s="39" t="s">
        <v>397</v>
      </c>
      <c r="D68" s="38" t="s">
        <v>390</v>
      </c>
      <c r="E68" s="39"/>
      <c r="F68" s="37" t="s">
        <v>388</v>
      </c>
      <c r="G68" s="37" t="s">
        <v>388</v>
      </c>
      <c r="H68" s="39"/>
      <c r="I68" s="37" t="s">
        <v>365</v>
      </c>
      <c r="J68" s="56" t="s">
        <v>398</v>
      </c>
      <c r="K68" s="37" t="s">
        <v>195</v>
      </c>
      <c r="L68" s="39">
        <v>600</v>
      </c>
      <c r="M68" s="39">
        <v>600</v>
      </c>
      <c r="N68" s="37" t="s">
        <v>92</v>
      </c>
      <c r="O68" s="58" t="s">
        <v>216</v>
      </c>
      <c r="P68" s="39" t="s">
        <v>42</v>
      </c>
      <c r="Q68" s="39" t="s">
        <v>42</v>
      </c>
      <c r="R68" s="39" t="s">
        <v>42</v>
      </c>
      <c r="S68" s="39" t="s">
        <v>42</v>
      </c>
      <c r="T68" s="39" t="s">
        <v>42</v>
      </c>
      <c r="U68" s="39" t="s">
        <v>42</v>
      </c>
      <c r="V68" s="39" t="s">
        <v>42</v>
      </c>
      <c r="W68" s="77"/>
      <c r="X68" s="37"/>
      <c r="Y68" s="37"/>
      <c r="Z68" s="37"/>
      <c r="AA68" s="37"/>
      <c r="AB68" s="94" t="s">
        <v>399</v>
      </c>
      <c r="AC68" s="39"/>
      <c r="AD68" s="39" t="s">
        <v>70</v>
      </c>
      <c r="AE68" s="39" t="s">
        <v>106</v>
      </c>
      <c r="AF68" s="39" t="s">
        <v>52</v>
      </c>
      <c r="AG68" s="37" t="s">
        <v>400</v>
      </c>
      <c r="AH68" s="39"/>
      <c r="AI68" s="39" t="s">
        <v>102</v>
      </c>
    </row>
    <row r="69" s="4" customFormat="1" ht="100" customHeight="1" spans="1:35">
      <c r="A69" s="35">
        <f>A67+1</f>
        <v>36</v>
      </c>
      <c r="B69" s="42"/>
      <c r="C69" s="37" t="s">
        <v>401</v>
      </c>
      <c r="D69" s="38" t="s">
        <v>390</v>
      </c>
      <c r="E69" s="39" t="s">
        <v>56</v>
      </c>
      <c r="F69" s="37" t="s">
        <v>402</v>
      </c>
      <c r="G69" s="37" t="s">
        <v>388</v>
      </c>
      <c r="H69" s="37" t="s">
        <v>403</v>
      </c>
      <c r="I69" s="37" t="s">
        <v>365</v>
      </c>
      <c r="J69" s="59" t="s">
        <v>404</v>
      </c>
      <c r="K69" s="37" t="s">
        <v>195</v>
      </c>
      <c r="L69" s="39">
        <v>7549</v>
      </c>
      <c r="M69" s="39">
        <v>5000</v>
      </c>
      <c r="N69" s="37" t="s">
        <v>92</v>
      </c>
      <c r="O69" s="58" t="s">
        <v>405</v>
      </c>
      <c r="P69" s="39">
        <v>20</v>
      </c>
      <c r="Q69" s="39"/>
      <c r="R69" s="39"/>
      <c r="S69" s="39"/>
      <c r="T69" s="39"/>
      <c r="U69" s="39"/>
      <c r="V69" s="39"/>
      <c r="W69" s="39">
        <v>200</v>
      </c>
      <c r="X69" s="37" t="s">
        <v>48</v>
      </c>
      <c r="Y69" s="37" t="s">
        <v>401</v>
      </c>
      <c r="Z69" s="37">
        <v>2207</v>
      </c>
      <c r="AA69" s="37">
        <v>2450</v>
      </c>
      <c r="AB69" s="94" t="s">
        <v>406</v>
      </c>
      <c r="AC69" s="80" t="s">
        <v>48</v>
      </c>
      <c r="AD69" s="39" t="s">
        <v>113</v>
      </c>
      <c r="AE69" s="39" t="s">
        <v>94</v>
      </c>
      <c r="AF69" s="39"/>
      <c r="AG69" s="37" t="s">
        <v>407</v>
      </c>
      <c r="AH69" s="58"/>
      <c r="AI69" s="39" t="s">
        <v>408</v>
      </c>
    </row>
    <row r="70" s="5" customFormat="1" ht="120" customHeight="1" spans="1:35">
      <c r="A70" s="35">
        <f>A69+1</f>
        <v>37</v>
      </c>
      <c r="B70" s="123"/>
      <c r="C70" s="37" t="s">
        <v>409</v>
      </c>
      <c r="D70" s="38" t="s">
        <v>390</v>
      </c>
      <c r="E70" s="124"/>
      <c r="F70" s="37" t="s">
        <v>388</v>
      </c>
      <c r="G70" s="37" t="s">
        <v>388</v>
      </c>
      <c r="H70" s="39"/>
      <c r="I70" s="37" t="s">
        <v>357</v>
      </c>
      <c r="J70" s="138" t="s">
        <v>410</v>
      </c>
      <c r="K70" s="37" t="s">
        <v>195</v>
      </c>
      <c r="L70" s="39">
        <v>3144</v>
      </c>
      <c r="M70" s="124"/>
      <c r="N70" s="37" t="s">
        <v>189</v>
      </c>
      <c r="O70" s="59"/>
      <c r="P70" s="39"/>
      <c r="Q70" s="39"/>
      <c r="R70" s="39"/>
      <c r="S70" s="39"/>
      <c r="T70" s="39"/>
      <c r="U70" s="39"/>
      <c r="V70" s="39"/>
      <c r="W70" s="77"/>
      <c r="X70" s="80"/>
      <c r="Y70" s="59"/>
      <c r="Z70" s="156"/>
      <c r="AA70" s="156"/>
      <c r="AB70" s="111"/>
      <c r="AC70" s="124"/>
      <c r="AD70" s="124"/>
      <c r="AE70" s="124"/>
      <c r="AF70" s="124"/>
      <c r="AG70" s="124"/>
      <c r="AH70" s="124"/>
      <c r="AI70" s="124"/>
    </row>
    <row r="71" s="4" customFormat="1" ht="120" customHeight="1" spans="1:35">
      <c r="A71" s="35">
        <f>A70+1</f>
        <v>38</v>
      </c>
      <c r="B71" s="123"/>
      <c r="C71" s="37" t="s">
        <v>411</v>
      </c>
      <c r="D71" s="38" t="s">
        <v>390</v>
      </c>
      <c r="E71" s="124"/>
      <c r="F71" s="37" t="s">
        <v>388</v>
      </c>
      <c r="G71" s="37" t="s">
        <v>388</v>
      </c>
      <c r="H71" s="39"/>
      <c r="I71" s="37" t="s">
        <v>357</v>
      </c>
      <c r="J71" s="139" t="s">
        <v>412</v>
      </c>
      <c r="K71" s="37" t="s">
        <v>195</v>
      </c>
      <c r="L71" s="39">
        <v>12636</v>
      </c>
      <c r="M71" s="124"/>
      <c r="N71" s="37" t="s">
        <v>189</v>
      </c>
      <c r="O71" s="59"/>
      <c r="P71" s="39"/>
      <c r="Q71" s="39"/>
      <c r="R71" s="39"/>
      <c r="S71" s="39"/>
      <c r="T71" s="39"/>
      <c r="U71" s="39"/>
      <c r="V71" s="39"/>
      <c r="W71" s="77"/>
      <c r="X71" s="80"/>
      <c r="Y71" s="59"/>
      <c r="Z71" s="156"/>
      <c r="AA71" s="156"/>
      <c r="AB71" s="94" t="s">
        <v>413</v>
      </c>
      <c r="AC71" s="124"/>
      <c r="AD71" s="124"/>
      <c r="AE71" s="124"/>
      <c r="AF71" s="124"/>
      <c r="AG71" s="124"/>
      <c r="AH71" s="124"/>
      <c r="AI71" s="124"/>
    </row>
    <row r="72" s="4" customFormat="1" ht="120" customHeight="1" spans="1:35">
      <c r="A72" s="35">
        <f>A71+1</f>
        <v>39</v>
      </c>
      <c r="B72" s="123"/>
      <c r="C72" s="37" t="s">
        <v>414</v>
      </c>
      <c r="D72" s="38" t="s">
        <v>390</v>
      </c>
      <c r="E72" s="124"/>
      <c r="F72" s="37" t="s">
        <v>388</v>
      </c>
      <c r="G72" s="37" t="s">
        <v>388</v>
      </c>
      <c r="H72" s="39"/>
      <c r="I72" s="37" t="s">
        <v>357</v>
      </c>
      <c r="J72" s="138" t="s">
        <v>415</v>
      </c>
      <c r="K72" s="37" t="s">
        <v>195</v>
      </c>
      <c r="L72" s="39">
        <v>18155</v>
      </c>
      <c r="M72" s="124"/>
      <c r="N72" s="37" t="s">
        <v>189</v>
      </c>
      <c r="O72" s="59"/>
      <c r="P72" s="39"/>
      <c r="Q72" s="39"/>
      <c r="R72" s="39"/>
      <c r="S72" s="39"/>
      <c r="T72" s="39"/>
      <c r="U72" s="39"/>
      <c r="V72" s="39"/>
      <c r="W72" s="77"/>
      <c r="X72" s="80"/>
      <c r="Y72" s="59"/>
      <c r="Z72" s="156"/>
      <c r="AA72" s="156"/>
      <c r="AB72" s="94" t="s">
        <v>416</v>
      </c>
      <c r="AC72" s="124"/>
      <c r="AD72" s="124"/>
      <c r="AE72" s="124"/>
      <c r="AF72" s="124"/>
      <c r="AG72" s="124"/>
      <c r="AH72" s="124"/>
      <c r="AI72" s="124"/>
    </row>
    <row r="73" s="4" customFormat="1" ht="50" customHeight="1" spans="1:35">
      <c r="A73" s="125" t="s">
        <v>417</v>
      </c>
      <c r="B73" s="126"/>
      <c r="C73" s="127"/>
      <c r="D73" s="40"/>
      <c r="E73" s="35"/>
      <c r="F73" s="35"/>
      <c r="G73" s="35"/>
      <c r="H73" s="35"/>
      <c r="I73" s="35"/>
      <c r="J73" s="63"/>
      <c r="K73" s="35"/>
      <c r="L73" s="41">
        <f>SUM(L74:L77)</f>
        <v>11100</v>
      </c>
      <c r="M73" s="41">
        <f>SUM(M74:M77)</f>
        <v>7900</v>
      </c>
      <c r="N73" s="41"/>
      <c r="O73" s="64"/>
      <c r="P73" s="35"/>
      <c r="Q73" s="35"/>
      <c r="R73" s="35"/>
      <c r="S73" s="35"/>
      <c r="T73" s="35"/>
      <c r="U73" s="35"/>
      <c r="V73" s="35"/>
      <c r="W73" s="78"/>
      <c r="X73" s="64"/>
      <c r="Y73" s="64"/>
      <c r="Z73" s="41">
        <f>SUM(Z74:Z76)</f>
        <v>2868</v>
      </c>
      <c r="AA73" s="41">
        <f>SUM(AA74:AA77)</f>
        <v>3143</v>
      </c>
      <c r="AB73" s="94"/>
      <c r="AC73" s="35"/>
      <c r="AD73" s="35"/>
      <c r="AE73" s="35"/>
      <c r="AF73" s="35"/>
      <c r="AG73" s="35"/>
      <c r="AH73" s="35"/>
      <c r="AI73" s="35"/>
    </row>
    <row r="74" s="4" customFormat="1" ht="120" customHeight="1" spans="1:35">
      <c r="A74" s="35">
        <f>A72+1</f>
        <v>40</v>
      </c>
      <c r="B74" s="128"/>
      <c r="C74" s="129" t="s">
        <v>418</v>
      </c>
      <c r="D74" s="130" t="s">
        <v>419</v>
      </c>
      <c r="E74" s="131"/>
      <c r="F74" s="132" t="s">
        <v>420</v>
      </c>
      <c r="G74" s="132" t="s">
        <v>421</v>
      </c>
      <c r="H74" s="132"/>
      <c r="I74" s="132" t="s">
        <v>422</v>
      </c>
      <c r="J74" s="140" t="s">
        <v>423</v>
      </c>
      <c r="K74" s="132" t="s">
        <v>424</v>
      </c>
      <c r="L74" s="141">
        <v>2200</v>
      </c>
      <c r="M74" s="132">
        <v>1600</v>
      </c>
      <c r="N74" s="142" t="s">
        <v>46</v>
      </c>
      <c r="O74" s="143" t="s">
        <v>425</v>
      </c>
      <c r="P74" s="132" t="s">
        <v>42</v>
      </c>
      <c r="Q74" s="132" t="s">
        <v>42</v>
      </c>
      <c r="R74" s="132" t="s">
        <v>42</v>
      </c>
      <c r="S74" s="132" t="s">
        <v>42</v>
      </c>
      <c r="T74" s="132" t="s">
        <v>42</v>
      </c>
      <c r="U74" s="132" t="s">
        <v>42</v>
      </c>
      <c r="V74" s="132" t="s">
        <v>42</v>
      </c>
      <c r="W74" s="132" t="s">
        <v>42</v>
      </c>
      <c r="X74" s="129" t="s">
        <v>48</v>
      </c>
      <c r="Y74" s="129" t="s">
        <v>418</v>
      </c>
      <c r="Z74" s="132">
        <v>978</v>
      </c>
      <c r="AA74" s="132">
        <v>978</v>
      </c>
      <c r="AB74" s="157" t="s">
        <v>426</v>
      </c>
      <c r="AC74" s="83" t="s">
        <v>48</v>
      </c>
      <c r="AD74" s="158" t="s">
        <v>70</v>
      </c>
      <c r="AE74" s="159"/>
      <c r="AF74" s="160">
        <v>46296</v>
      </c>
      <c r="AG74" s="160"/>
      <c r="AH74" s="160"/>
      <c r="AI74" s="180" t="s">
        <v>427</v>
      </c>
    </row>
    <row r="75" s="4" customFormat="1" ht="120" customHeight="1" spans="1:35">
      <c r="A75" s="35">
        <f>A74+1</f>
        <v>41</v>
      </c>
      <c r="B75" s="128"/>
      <c r="C75" s="133" t="s">
        <v>428</v>
      </c>
      <c r="D75" s="130" t="s">
        <v>419</v>
      </c>
      <c r="E75" s="131"/>
      <c r="F75" s="132" t="s">
        <v>420</v>
      </c>
      <c r="G75" s="132" t="s">
        <v>421</v>
      </c>
      <c r="H75" s="132"/>
      <c r="I75" s="132" t="s">
        <v>422</v>
      </c>
      <c r="J75" s="140" t="s">
        <v>429</v>
      </c>
      <c r="K75" s="132" t="s">
        <v>424</v>
      </c>
      <c r="L75" s="39">
        <v>1100</v>
      </c>
      <c r="M75" s="39">
        <v>1000</v>
      </c>
      <c r="N75" s="144" t="s">
        <v>92</v>
      </c>
      <c r="O75" s="143" t="s">
        <v>430</v>
      </c>
      <c r="P75" s="132" t="s">
        <v>42</v>
      </c>
      <c r="Q75" s="132" t="s">
        <v>42</v>
      </c>
      <c r="R75" s="132" t="s">
        <v>42</v>
      </c>
      <c r="S75" s="132" t="s">
        <v>42</v>
      </c>
      <c r="T75" s="132" t="s">
        <v>42</v>
      </c>
      <c r="U75" s="132" t="s">
        <v>42</v>
      </c>
      <c r="V75" s="132" t="s">
        <v>42</v>
      </c>
      <c r="W75" s="132" t="s">
        <v>42</v>
      </c>
      <c r="X75" s="129" t="s">
        <v>48</v>
      </c>
      <c r="Y75" s="129" t="s">
        <v>428</v>
      </c>
      <c r="Z75" s="132">
        <v>854</v>
      </c>
      <c r="AA75" s="132">
        <v>854</v>
      </c>
      <c r="AB75" s="157" t="s">
        <v>431</v>
      </c>
      <c r="AC75" s="129" t="s">
        <v>48</v>
      </c>
      <c r="AD75" s="158" t="s">
        <v>95</v>
      </c>
      <c r="AE75" s="159" t="s">
        <v>70</v>
      </c>
      <c r="AF75" s="160">
        <v>46143</v>
      </c>
      <c r="AG75" s="155" t="s">
        <v>42</v>
      </c>
      <c r="AH75" s="153" t="s">
        <v>42</v>
      </c>
      <c r="AI75" s="160" t="s">
        <v>432</v>
      </c>
    </row>
    <row r="76" s="4" customFormat="1" ht="120" customHeight="1" spans="1:35">
      <c r="A76" s="35">
        <f>A75+1</f>
        <v>42</v>
      </c>
      <c r="B76" s="128"/>
      <c r="C76" s="133" t="s">
        <v>433</v>
      </c>
      <c r="D76" s="130" t="s">
        <v>419</v>
      </c>
      <c r="E76" s="131" t="s">
        <v>56</v>
      </c>
      <c r="F76" s="132" t="s">
        <v>420</v>
      </c>
      <c r="G76" s="132" t="s">
        <v>421</v>
      </c>
      <c r="H76" s="132"/>
      <c r="I76" s="132" t="s">
        <v>422</v>
      </c>
      <c r="J76" s="140" t="s">
        <v>434</v>
      </c>
      <c r="K76" s="132" t="s">
        <v>424</v>
      </c>
      <c r="L76" s="39">
        <v>7000</v>
      </c>
      <c r="M76" s="39">
        <v>4500</v>
      </c>
      <c r="N76" s="144" t="s">
        <v>92</v>
      </c>
      <c r="O76" s="145" t="s">
        <v>435</v>
      </c>
      <c r="P76" s="132" t="s">
        <v>42</v>
      </c>
      <c r="Q76" s="132" t="s">
        <v>42</v>
      </c>
      <c r="R76" s="132" t="s">
        <v>42</v>
      </c>
      <c r="S76" s="132" t="s">
        <v>42</v>
      </c>
      <c r="T76" s="132" t="s">
        <v>42</v>
      </c>
      <c r="U76" s="132" t="s">
        <v>42</v>
      </c>
      <c r="V76" s="132" t="s">
        <v>42</v>
      </c>
      <c r="W76" s="132" t="s">
        <v>42</v>
      </c>
      <c r="X76" s="129" t="s">
        <v>48</v>
      </c>
      <c r="Y76" s="129" t="s">
        <v>436</v>
      </c>
      <c r="Z76" s="132">
        <v>1036</v>
      </c>
      <c r="AA76" s="132">
        <v>1216</v>
      </c>
      <c r="AB76" s="161" t="s">
        <v>437</v>
      </c>
      <c r="AC76" s="162" t="s">
        <v>48</v>
      </c>
      <c r="AD76" s="131" t="s">
        <v>101</v>
      </c>
      <c r="AE76" s="163" t="s">
        <v>438</v>
      </c>
      <c r="AF76" s="160">
        <v>45962</v>
      </c>
      <c r="AG76" s="155" t="s">
        <v>439</v>
      </c>
      <c r="AH76" s="153" t="s">
        <v>42</v>
      </c>
      <c r="AI76" s="160" t="s">
        <v>440</v>
      </c>
    </row>
    <row r="77" s="4" customFormat="1" ht="120" customHeight="1" spans="1:35">
      <c r="A77" s="35">
        <f>A76+1</f>
        <v>43</v>
      </c>
      <c r="B77" s="128"/>
      <c r="C77" s="133" t="s">
        <v>441</v>
      </c>
      <c r="D77" s="130" t="s">
        <v>419</v>
      </c>
      <c r="E77" s="131"/>
      <c r="F77" s="132" t="s">
        <v>420</v>
      </c>
      <c r="G77" s="132" t="s">
        <v>421</v>
      </c>
      <c r="H77" s="132"/>
      <c r="I77" s="132" t="s">
        <v>422</v>
      </c>
      <c r="J77" s="146" t="s">
        <v>442</v>
      </c>
      <c r="K77" s="132" t="s">
        <v>424</v>
      </c>
      <c r="L77" s="39">
        <v>800</v>
      </c>
      <c r="M77" s="39">
        <v>800</v>
      </c>
      <c r="N77" s="144" t="s">
        <v>92</v>
      </c>
      <c r="O77" s="58" t="s">
        <v>443</v>
      </c>
      <c r="P77" s="132" t="s">
        <v>42</v>
      </c>
      <c r="Q77" s="132" t="s">
        <v>42</v>
      </c>
      <c r="R77" s="132" t="s">
        <v>42</v>
      </c>
      <c r="S77" s="132" t="s">
        <v>42</v>
      </c>
      <c r="T77" s="132" t="s">
        <v>42</v>
      </c>
      <c r="U77" s="132" t="s">
        <v>42</v>
      </c>
      <c r="V77" s="132" t="s">
        <v>42</v>
      </c>
      <c r="W77" s="132" t="s">
        <v>42</v>
      </c>
      <c r="X77" s="37"/>
      <c r="Y77" s="37"/>
      <c r="Z77" s="132"/>
      <c r="AA77" s="132">
        <v>95</v>
      </c>
      <c r="AB77" s="94" t="s">
        <v>444</v>
      </c>
      <c r="AC77" s="162"/>
      <c r="AD77" s="35" t="s">
        <v>445</v>
      </c>
      <c r="AE77" s="160" t="s">
        <v>106</v>
      </c>
      <c r="AF77" s="160" t="s">
        <v>162</v>
      </c>
      <c r="AG77" s="155" t="s">
        <v>446</v>
      </c>
      <c r="AH77" s="37" t="s">
        <v>447</v>
      </c>
      <c r="AI77" s="160" t="s">
        <v>448</v>
      </c>
    </row>
    <row r="78" s="4" customFormat="1" ht="50" customHeight="1" spans="1:35">
      <c r="A78" s="30" t="s">
        <v>449</v>
      </c>
      <c r="B78" s="31"/>
      <c r="C78" s="32"/>
      <c r="D78" s="40"/>
      <c r="E78" s="35"/>
      <c r="F78" s="35"/>
      <c r="G78" s="35"/>
      <c r="H78" s="35"/>
      <c r="I78" s="35"/>
      <c r="J78" s="63"/>
      <c r="K78" s="35"/>
      <c r="L78" s="41">
        <f>L79+L87+L92+L93+L96+L97+L98+L99+L359+L103</f>
        <v>143203.4</v>
      </c>
      <c r="M78" s="41">
        <f>M79+M87+M92+M93+M96+M97+M98+M99+M103</f>
        <v>35338.26</v>
      </c>
      <c r="N78" s="41"/>
      <c r="O78" s="64"/>
      <c r="P78" s="35"/>
      <c r="Q78" s="35"/>
      <c r="R78" s="35"/>
      <c r="S78" s="35"/>
      <c r="T78" s="35"/>
      <c r="U78" s="35"/>
      <c r="V78" s="35"/>
      <c r="W78" s="78"/>
      <c r="X78" s="64"/>
      <c r="Y78" s="64"/>
      <c r="Z78" s="41">
        <f>Z79+Z87+Z92+Z93+Z96+Z97+Z98+Z99+Z359+Z103</f>
        <v>10729</v>
      </c>
      <c r="AA78" s="41">
        <f>AA79+AA87+AA92+AA93+AA96+AA97+AA98+AA99+AA103</f>
        <v>20459</v>
      </c>
      <c r="AB78" s="94"/>
      <c r="AC78" s="35"/>
      <c r="AD78" s="35"/>
      <c r="AE78" s="35"/>
      <c r="AF78" s="35"/>
      <c r="AG78" s="35"/>
      <c r="AH78" s="35"/>
      <c r="AI78" s="35"/>
    </row>
    <row r="79" s="4" customFormat="1" ht="120" customHeight="1" spans="1:35">
      <c r="A79" s="35">
        <f>A77+1</f>
        <v>44</v>
      </c>
      <c r="B79" s="36"/>
      <c r="C79" s="37" t="s">
        <v>450</v>
      </c>
      <c r="D79" s="38" t="s">
        <v>55</v>
      </c>
      <c r="E79" s="47"/>
      <c r="F79" s="47"/>
      <c r="G79" s="47"/>
      <c r="H79" s="47"/>
      <c r="I79" s="47"/>
      <c r="J79" s="58" t="s">
        <v>451</v>
      </c>
      <c r="K79" s="37" t="s">
        <v>195</v>
      </c>
      <c r="L79" s="47">
        <f>L80+L81+L85+L86</f>
        <v>19575.39</v>
      </c>
      <c r="M79" s="47">
        <f>M80+M81+M85+M86</f>
        <v>8880</v>
      </c>
      <c r="N79" s="37" t="s">
        <v>92</v>
      </c>
      <c r="O79" s="121"/>
      <c r="P79" s="47"/>
      <c r="Q79" s="47"/>
      <c r="R79" s="47"/>
      <c r="S79" s="47"/>
      <c r="T79" s="47"/>
      <c r="U79" s="47"/>
      <c r="V79" s="47"/>
      <c r="W79" s="47"/>
      <c r="X79" s="153"/>
      <c r="Y79" s="121"/>
      <c r="Z79" s="47">
        <f>SUM(Z80+Z81+Z85+Z86)</f>
        <v>1783</v>
      </c>
      <c r="AA79" s="47">
        <f>SUM(AA80+AA81+AA85+AA86)</f>
        <v>2003</v>
      </c>
      <c r="AB79" s="94" t="s">
        <v>452</v>
      </c>
      <c r="AC79" s="83" t="s">
        <v>48</v>
      </c>
      <c r="AD79" s="47"/>
      <c r="AE79" s="47"/>
      <c r="AF79" s="47"/>
      <c r="AG79" s="47"/>
      <c r="AH79" s="47"/>
      <c r="AI79" s="39" t="s">
        <v>453</v>
      </c>
    </row>
    <row r="80" s="4" customFormat="1" ht="100" customHeight="1" spans="1:35">
      <c r="A80" s="41"/>
      <c r="B80" s="42" t="s">
        <v>454</v>
      </c>
      <c r="C80" s="39" t="s">
        <v>455</v>
      </c>
      <c r="D80" s="38" t="s">
        <v>55</v>
      </c>
      <c r="E80" s="39"/>
      <c r="F80" s="37" t="s">
        <v>456</v>
      </c>
      <c r="G80" s="37" t="s">
        <v>449</v>
      </c>
      <c r="H80" s="39"/>
      <c r="I80" s="37" t="s">
        <v>457</v>
      </c>
      <c r="J80" s="58" t="s">
        <v>458</v>
      </c>
      <c r="K80" s="37" t="s">
        <v>195</v>
      </c>
      <c r="L80" s="39">
        <v>2750</v>
      </c>
      <c r="M80" s="39">
        <v>2200</v>
      </c>
      <c r="N80" s="37" t="s">
        <v>92</v>
      </c>
      <c r="O80" s="58" t="s">
        <v>459</v>
      </c>
      <c r="P80" s="39" t="s">
        <v>42</v>
      </c>
      <c r="Q80" s="39" t="s">
        <v>42</v>
      </c>
      <c r="R80" s="39" t="s">
        <v>42</v>
      </c>
      <c r="S80" s="39" t="s">
        <v>42</v>
      </c>
      <c r="T80" s="39" t="s">
        <v>42</v>
      </c>
      <c r="U80" s="39" t="s">
        <v>42</v>
      </c>
      <c r="V80" s="39" t="s">
        <v>42</v>
      </c>
      <c r="W80" s="77"/>
      <c r="X80" s="154"/>
      <c r="Y80" s="164"/>
      <c r="Z80" s="154"/>
      <c r="AA80" s="154">
        <v>20</v>
      </c>
      <c r="AB80" s="165" t="s">
        <v>460</v>
      </c>
      <c r="AC80" s="39"/>
      <c r="AD80" s="39" t="s">
        <v>87</v>
      </c>
      <c r="AE80" s="93" t="s">
        <v>162</v>
      </c>
      <c r="AF80" s="93">
        <v>45689</v>
      </c>
      <c r="AG80" s="93" t="s">
        <v>42</v>
      </c>
      <c r="AH80" s="93" t="s">
        <v>42</v>
      </c>
      <c r="AI80" s="39" t="s">
        <v>461</v>
      </c>
    </row>
    <row r="81" s="4" customFormat="1" ht="100" customHeight="1" spans="1:35">
      <c r="A81" s="41"/>
      <c r="B81" s="42" t="s">
        <v>462</v>
      </c>
      <c r="C81" s="39" t="s">
        <v>463</v>
      </c>
      <c r="D81" s="38" t="s">
        <v>55</v>
      </c>
      <c r="E81" s="39"/>
      <c r="F81" s="37" t="s">
        <v>449</v>
      </c>
      <c r="G81" s="37" t="s">
        <v>449</v>
      </c>
      <c r="H81" s="39"/>
      <c r="I81" s="37" t="s">
        <v>464</v>
      </c>
      <c r="J81" s="56" t="s">
        <v>465</v>
      </c>
      <c r="K81" s="37" t="s">
        <v>195</v>
      </c>
      <c r="L81" s="35">
        <v>2680</v>
      </c>
      <c r="M81" s="35">
        <v>2680</v>
      </c>
      <c r="N81" s="37" t="s">
        <v>92</v>
      </c>
      <c r="O81" s="58" t="s">
        <v>216</v>
      </c>
      <c r="P81" s="39">
        <v>3.5</v>
      </c>
      <c r="Q81" s="39" t="s">
        <v>42</v>
      </c>
      <c r="R81" s="39" t="s">
        <v>42</v>
      </c>
      <c r="S81" s="39" t="s">
        <v>42</v>
      </c>
      <c r="T81" s="39" t="s">
        <v>42</v>
      </c>
      <c r="U81" s="39" t="s">
        <v>42</v>
      </c>
      <c r="V81" s="39" t="s">
        <v>42</v>
      </c>
      <c r="W81" s="77">
        <v>14</v>
      </c>
      <c r="X81" s="37" t="s">
        <v>48</v>
      </c>
      <c r="Y81" s="166" t="s">
        <v>466</v>
      </c>
      <c r="Z81" s="37">
        <f>SUM(Z82:Z84)</f>
        <v>1783</v>
      </c>
      <c r="AA81" s="37">
        <f>SUM(AA82:AA84)</f>
        <v>1983</v>
      </c>
      <c r="AB81" s="167" t="s">
        <v>467</v>
      </c>
      <c r="AC81" s="79" t="s">
        <v>48</v>
      </c>
      <c r="AD81" s="39" t="s">
        <v>51</v>
      </c>
      <c r="AE81" s="39" t="s">
        <v>113</v>
      </c>
      <c r="AF81" s="39" t="s">
        <v>87</v>
      </c>
      <c r="AG81" s="80" t="s">
        <v>468</v>
      </c>
      <c r="AH81" s="39" t="s">
        <v>42</v>
      </c>
      <c r="AI81" s="39" t="s">
        <v>469</v>
      </c>
    </row>
    <row r="82" s="4" customFormat="1" ht="100" customHeight="1" spans="1:35">
      <c r="A82" s="41"/>
      <c r="B82" s="42" t="s">
        <v>470</v>
      </c>
      <c r="C82" s="37" t="s">
        <v>471</v>
      </c>
      <c r="D82" s="38" t="s">
        <v>55</v>
      </c>
      <c r="E82" s="39"/>
      <c r="F82" s="37" t="s">
        <v>472</v>
      </c>
      <c r="G82" s="37" t="s">
        <v>449</v>
      </c>
      <c r="H82" s="39"/>
      <c r="I82" s="37" t="s">
        <v>473</v>
      </c>
      <c r="J82" s="58" t="s">
        <v>474</v>
      </c>
      <c r="K82" s="37" t="s">
        <v>195</v>
      </c>
      <c r="L82" s="39">
        <v>900</v>
      </c>
      <c r="M82" s="39">
        <v>900</v>
      </c>
      <c r="N82" s="37" t="s">
        <v>92</v>
      </c>
      <c r="O82" s="58" t="s">
        <v>216</v>
      </c>
      <c r="P82" s="39" t="s">
        <v>42</v>
      </c>
      <c r="Q82" s="39" t="s">
        <v>42</v>
      </c>
      <c r="R82" s="39" t="s">
        <v>42</v>
      </c>
      <c r="S82" s="39" t="s">
        <v>42</v>
      </c>
      <c r="T82" s="39" t="s">
        <v>42</v>
      </c>
      <c r="U82" s="39" t="s">
        <v>42</v>
      </c>
      <c r="V82" s="39" t="s">
        <v>42</v>
      </c>
      <c r="W82" s="77"/>
      <c r="X82" s="37"/>
      <c r="Y82" s="37"/>
      <c r="Z82" s="37"/>
      <c r="AA82" s="37">
        <v>200</v>
      </c>
      <c r="AB82" s="110" t="s">
        <v>475</v>
      </c>
      <c r="AC82" s="83" t="s">
        <v>48</v>
      </c>
      <c r="AD82" s="93" t="s">
        <v>51</v>
      </c>
      <c r="AE82" s="39" t="s">
        <v>113</v>
      </c>
      <c r="AF82" s="39" t="s">
        <v>52</v>
      </c>
      <c r="AG82" s="39" t="s">
        <v>42</v>
      </c>
      <c r="AH82" s="80" t="s">
        <v>42</v>
      </c>
      <c r="AI82" s="39" t="s">
        <v>476</v>
      </c>
    </row>
    <row r="83" s="4" customFormat="1" ht="100" customHeight="1" spans="1:35">
      <c r="A83" s="41"/>
      <c r="B83" s="42" t="s">
        <v>477</v>
      </c>
      <c r="C83" s="37" t="s">
        <v>478</v>
      </c>
      <c r="D83" s="38" t="s">
        <v>55</v>
      </c>
      <c r="E83" s="39"/>
      <c r="F83" s="37" t="s">
        <v>479</v>
      </c>
      <c r="G83" s="37" t="s">
        <v>449</v>
      </c>
      <c r="H83" s="39"/>
      <c r="I83" s="37" t="s">
        <v>480</v>
      </c>
      <c r="J83" s="56" t="s">
        <v>481</v>
      </c>
      <c r="K83" s="37" t="s">
        <v>195</v>
      </c>
      <c r="L83" s="35">
        <v>600</v>
      </c>
      <c r="M83" s="35">
        <v>600</v>
      </c>
      <c r="N83" s="37" t="s">
        <v>92</v>
      </c>
      <c r="O83" s="58" t="s">
        <v>216</v>
      </c>
      <c r="P83" s="39" t="s">
        <v>42</v>
      </c>
      <c r="Q83" s="39" t="s">
        <v>42</v>
      </c>
      <c r="R83" s="39" t="s">
        <v>42</v>
      </c>
      <c r="S83" s="39" t="s">
        <v>42</v>
      </c>
      <c r="T83" s="39" t="s">
        <v>42</v>
      </c>
      <c r="U83" s="39" t="s">
        <v>42</v>
      </c>
      <c r="V83" s="39" t="s">
        <v>42</v>
      </c>
      <c r="W83" s="77"/>
      <c r="X83" s="37" t="s">
        <v>48</v>
      </c>
      <c r="Y83" s="58" t="s">
        <v>482</v>
      </c>
      <c r="Z83" s="37">
        <v>938</v>
      </c>
      <c r="AA83" s="37">
        <v>938</v>
      </c>
      <c r="AB83" s="110" t="s">
        <v>483</v>
      </c>
      <c r="AC83" s="79" t="s">
        <v>48</v>
      </c>
      <c r="AD83" s="93" t="s">
        <v>113</v>
      </c>
      <c r="AE83" s="93" t="s">
        <v>94</v>
      </c>
      <c r="AF83" s="93" t="s">
        <v>52</v>
      </c>
      <c r="AG83" s="83" t="s">
        <v>484</v>
      </c>
      <c r="AH83" s="93" t="s">
        <v>42</v>
      </c>
      <c r="AI83" s="93" t="s">
        <v>485</v>
      </c>
    </row>
    <row r="84" s="4" customFormat="1" ht="100" customHeight="1" spans="1:35">
      <c r="A84" s="41"/>
      <c r="B84" s="42" t="s">
        <v>486</v>
      </c>
      <c r="C84" s="39" t="s">
        <v>487</v>
      </c>
      <c r="D84" s="38" t="s">
        <v>55</v>
      </c>
      <c r="E84" s="35"/>
      <c r="F84" s="37" t="s">
        <v>488</v>
      </c>
      <c r="G84" s="37" t="s">
        <v>449</v>
      </c>
      <c r="H84" s="39"/>
      <c r="I84" s="37" t="s">
        <v>489</v>
      </c>
      <c r="J84" s="58" t="s">
        <v>490</v>
      </c>
      <c r="K84" s="37" t="s">
        <v>195</v>
      </c>
      <c r="L84" s="35">
        <v>5500</v>
      </c>
      <c r="M84" s="35">
        <v>1500</v>
      </c>
      <c r="N84" s="37" t="s">
        <v>92</v>
      </c>
      <c r="O84" s="147" t="s">
        <v>491</v>
      </c>
      <c r="P84" s="39">
        <v>6</v>
      </c>
      <c r="Q84" s="39" t="s">
        <v>42</v>
      </c>
      <c r="R84" s="39" t="s">
        <v>42</v>
      </c>
      <c r="S84" s="39" t="s">
        <v>42</v>
      </c>
      <c r="T84" s="39" t="s">
        <v>42</v>
      </c>
      <c r="U84" s="39" t="s">
        <v>42</v>
      </c>
      <c r="V84" s="39" t="s">
        <v>42</v>
      </c>
      <c r="W84" s="77">
        <v>24</v>
      </c>
      <c r="X84" s="37" t="s">
        <v>48</v>
      </c>
      <c r="Y84" s="37" t="s">
        <v>492</v>
      </c>
      <c r="Z84" s="168">
        <v>845</v>
      </c>
      <c r="AA84" s="37">
        <v>845</v>
      </c>
      <c r="AB84" s="37" t="s">
        <v>493</v>
      </c>
      <c r="AC84" s="79" t="s">
        <v>48</v>
      </c>
      <c r="AD84" s="101" t="s">
        <v>94</v>
      </c>
      <c r="AE84" s="39" t="s">
        <v>95</v>
      </c>
      <c r="AF84" s="93">
        <v>45992</v>
      </c>
      <c r="AG84" s="37" t="s">
        <v>494</v>
      </c>
      <c r="AH84" s="93" t="s">
        <v>42</v>
      </c>
      <c r="AI84" s="39" t="s">
        <v>495</v>
      </c>
    </row>
    <row r="85" s="4" customFormat="1" ht="100" customHeight="1" spans="1:35">
      <c r="A85" s="41"/>
      <c r="B85" s="42" t="s">
        <v>496</v>
      </c>
      <c r="C85" s="37" t="s">
        <v>497</v>
      </c>
      <c r="D85" s="38" t="s">
        <v>55</v>
      </c>
      <c r="E85" s="39"/>
      <c r="F85" s="37" t="s">
        <v>449</v>
      </c>
      <c r="G85" s="37" t="s">
        <v>498</v>
      </c>
      <c r="H85" s="39"/>
      <c r="I85" s="39"/>
      <c r="J85" s="56" t="s">
        <v>42</v>
      </c>
      <c r="K85" s="37" t="s">
        <v>195</v>
      </c>
      <c r="L85" s="39">
        <v>7000</v>
      </c>
      <c r="M85" s="39">
        <v>4000</v>
      </c>
      <c r="N85" s="37" t="s">
        <v>92</v>
      </c>
      <c r="O85" s="58" t="s">
        <v>499</v>
      </c>
      <c r="P85" s="39" t="s">
        <v>42</v>
      </c>
      <c r="Q85" s="39" t="s">
        <v>42</v>
      </c>
      <c r="R85" s="39" t="s">
        <v>42</v>
      </c>
      <c r="S85" s="39" t="s">
        <v>42</v>
      </c>
      <c r="T85" s="39" t="s">
        <v>42</v>
      </c>
      <c r="U85" s="39" t="s">
        <v>42</v>
      </c>
      <c r="V85" s="39" t="s">
        <v>42</v>
      </c>
      <c r="W85" s="39"/>
      <c r="X85" s="37"/>
      <c r="Y85" s="58"/>
      <c r="Z85" s="58"/>
      <c r="AA85" s="58"/>
      <c r="AB85" s="94"/>
      <c r="AC85" s="37"/>
      <c r="AD85" s="37" t="s">
        <v>499</v>
      </c>
      <c r="AE85" s="37"/>
      <c r="AF85" s="37" t="s">
        <v>499</v>
      </c>
      <c r="AG85" s="37"/>
      <c r="AH85" s="37"/>
      <c r="AI85" s="37" t="s">
        <v>499</v>
      </c>
    </row>
    <row r="86" s="4" customFormat="1" ht="100" customHeight="1" spans="1:35">
      <c r="A86" s="41"/>
      <c r="B86" s="42" t="s">
        <v>500</v>
      </c>
      <c r="C86" s="37" t="s">
        <v>501</v>
      </c>
      <c r="D86" s="38" t="s">
        <v>55</v>
      </c>
      <c r="E86" s="39"/>
      <c r="F86" s="37" t="s">
        <v>449</v>
      </c>
      <c r="G86" s="37" t="s">
        <v>449</v>
      </c>
      <c r="H86" s="39"/>
      <c r="I86" s="39"/>
      <c r="J86" s="56" t="s">
        <v>42</v>
      </c>
      <c r="K86" s="37" t="s">
        <v>195</v>
      </c>
      <c r="L86" s="39">
        <v>7145.39</v>
      </c>
      <c r="M86" s="39"/>
      <c r="N86" s="37" t="s">
        <v>189</v>
      </c>
      <c r="O86" s="59"/>
      <c r="P86" s="39"/>
      <c r="Q86" s="39"/>
      <c r="R86" s="39"/>
      <c r="S86" s="39"/>
      <c r="T86" s="39"/>
      <c r="U86" s="39"/>
      <c r="V86" s="39"/>
      <c r="W86" s="77"/>
      <c r="X86" s="80"/>
      <c r="Y86" s="59"/>
      <c r="Z86" s="56"/>
      <c r="AA86" s="56"/>
      <c r="AB86" s="111"/>
      <c r="AC86" s="39"/>
      <c r="AD86" s="39"/>
      <c r="AE86" s="39"/>
      <c r="AF86" s="39"/>
      <c r="AG86" s="39"/>
      <c r="AH86" s="39"/>
      <c r="AI86" s="39"/>
    </row>
    <row r="87" s="4" customFormat="1" ht="120" customHeight="1" spans="1:35">
      <c r="A87" s="35">
        <f>A79+1</f>
        <v>45</v>
      </c>
      <c r="B87" s="36"/>
      <c r="C87" s="37" t="s">
        <v>502</v>
      </c>
      <c r="D87" s="38" t="s">
        <v>55</v>
      </c>
      <c r="E87" s="35"/>
      <c r="F87" s="37" t="s">
        <v>449</v>
      </c>
      <c r="G87" s="37" t="s">
        <v>449</v>
      </c>
      <c r="H87" s="39"/>
      <c r="I87" s="37" t="s">
        <v>503</v>
      </c>
      <c r="J87" s="63" t="s">
        <v>504</v>
      </c>
      <c r="K87" s="37" t="s">
        <v>195</v>
      </c>
      <c r="L87" s="35">
        <f>SUM(L88:L91)</f>
        <v>4000</v>
      </c>
      <c r="M87" s="35">
        <f>SUM(M88:M91)</f>
        <v>4000</v>
      </c>
      <c r="N87" s="37" t="s">
        <v>92</v>
      </c>
      <c r="O87" s="59" t="s">
        <v>505</v>
      </c>
      <c r="P87" s="39">
        <v>30</v>
      </c>
      <c r="Q87" s="39" t="s">
        <v>506</v>
      </c>
      <c r="R87" s="39" t="s">
        <v>42</v>
      </c>
      <c r="S87" s="39" t="s">
        <v>42</v>
      </c>
      <c r="T87" s="39" t="s">
        <v>42</v>
      </c>
      <c r="U87" s="39" t="s">
        <v>507</v>
      </c>
      <c r="V87" s="39" t="s">
        <v>42</v>
      </c>
      <c r="W87" s="77">
        <v>204</v>
      </c>
      <c r="X87" s="80" t="s">
        <v>48</v>
      </c>
      <c r="Y87" s="59"/>
      <c r="Z87" s="39">
        <f>SUM(Z88:Z91)</f>
        <v>6176</v>
      </c>
      <c r="AA87" s="39">
        <f>SUM(AA88:AA91)</f>
        <v>6176</v>
      </c>
      <c r="AB87" s="111" t="s">
        <v>508</v>
      </c>
      <c r="AC87" s="83" t="s">
        <v>48</v>
      </c>
      <c r="AD87" s="39" t="s">
        <v>51</v>
      </c>
      <c r="AE87" s="39"/>
      <c r="AF87" s="93">
        <v>45992</v>
      </c>
      <c r="AG87" s="83" t="s">
        <v>509</v>
      </c>
      <c r="AH87" s="93" t="s">
        <v>42</v>
      </c>
      <c r="AI87" s="39" t="s">
        <v>510</v>
      </c>
    </row>
    <row r="88" s="4" customFormat="1" ht="100" customHeight="1" spans="1:35">
      <c r="A88" s="41"/>
      <c r="B88" s="42" t="s">
        <v>511</v>
      </c>
      <c r="C88" s="39" t="s">
        <v>512</v>
      </c>
      <c r="D88" s="38" t="s">
        <v>55</v>
      </c>
      <c r="E88" s="35"/>
      <c r="F88" s="37" t="s">
        <v>513</v>
      </c>
      <c r="G88" s="37" t="s">
        <v>449</v>
      </c>
      <c r="H88" s="39"/>
      <c r="I88" s="37" t="s">
        <v>489</v>
      </c>
      <c r="J88" s="58" t="s">
        <v>514</v>
      </c>
      <c r="K88" s="37" t="s">
        <v>195</v>
      </c>
      <c r="L88" s="35">
        <v>1000</v>
      </c>
      <c r="M88" s="35">
        <v>1000</v>
      </c>
      <c r="N88" s="37" t="s">
        <v>92</v>
      </c>
      <c r="O88" s="147" t="s">
        <v>515</v>
      </c>
      <c r="P88" s="39">
        <v>26</v>
      </c>
      <c r="Q88" s="39" t="s">
        <v>42</v>
      </c>
      <c r="R88" s="39" t="s">
        <v>42</v>
      </c>
      <c r="S88" s="39" t="s">
        <v>42</v>
      </c>
      <c r="T88" s="39" t="s">
        <v>42</v>
      </c>
      <c r="U88" s="39" t="s">
        <v>42</v>
      </c>
      <c r="V88" s="39" t="s">
        <v>42</v>
      </c>
      <c r="W88" s="77">
        <v>104</v>
      </c>
      <c r="X88" s="153" t="s">
        <v>48</v>
      </c>
      <c r="Y88" s="37" t="s">
        <v>516</v>
      </c>
      <c r="Z88" s="168">
        <v>2618</v>
      </c>
      <c r="AA88" s="169">
        <v>2618</v>
      </c>
      <c r="AB88" s="37" t="s">
        <v>517</v>
      </c>
      <c r="AC88" s="79" t="s">
        <v>48</v>
      </c>
      <c r="AD88" s="101" t="s">
        <v>203</v>
      </c>
      <c r="AE88" s="39" t="s">
        <v>113</v>
      </c>
      <c r="AF88" s="93">
        <v>45992</v>
      </c>
      <c r="AG88" s="37" t="s">
        <v>518</v>
      </c>
      <c r="AH88" s="93" t="s">
        <v>42</v>
      </c>
      <c r="AI88" s="39" t="s">
        <v>519</v>
      </c>
    </row>
    <row r="89" s="4" customFormat="1" ht="100" customHeight="1" spans="1:35">
      <c r="A89" s="41"/>
      <c r="B89" s="42" t="s">
        <v>520</v>
      </c>
      <c r="C89" s="37" t="s">
        <v>521</v>
      </c>
      <c r="D89" s="38" t="s">
        <v>55</v>
      </c>
      <c r="E89" s="39"/>
      <c r="F89" s="37" t="s">
        <v>522</v>
      </c>
      <c r="G89" s="37" t="s">
        <v>449</v>
      </c>
      <c r="H89" s="39"/>
      <c r="I89" s="37" t="s">
        <v>523</v>
      </c>
      <c r="J89" s="58" t="s">
        <v>524</v>
      </c>
      <c r="K89" s="37" t="s">
        <v>195</v>
      </c>
      <c r="L89" s="39">
        <v>1000</v>
      </c>
      <c r="M89" s="39">
        <v>1000</v>
      </c>
      <c r="N89" s="37" t="s">
        <v>92</v>
      </c>
      <c r="O89" s="67" t="s">
        <v>525</v>
      </c>
      <c r="P89" s="39">
        <v>4</v>
      </c>
      <c r="Q89" s="39">
        <v>4</v>
      </c>
      <c r="R89" s="39" t="s">
        <v>42</v>
      </c>
      <c r="S89" s="39" t="s">
        <v>42</v>
      </c>
      <c r="T89" s="39" t="s">
        <v>42</v>
      </c>
      <c r="U89" s="39">
        <v>8</v>
      </c>
      <c r="V89" s="39">
        <v>2</v>
      </c>
      <c r="W89" s="77">
        <v>100</v>
      </c>
      <c r="X89" s="83" t="s">
        <v>48</v>
      </c>
      <c r="Y89" s="67" t="s">
        <v>526</v>
      </c>
      <c r="Z89" s="77">
        <v>1160</v>
      </c>
      <c r="AA89" s="170">
        <v>1160</v>
      </c>
      <c r="AB89" s="110" t="s">
        <v>527</v>
      </c>
      <c r="AC89" s="83" t="s">
        <v>48</v>
      </c>
      <c r="AD89" s="93" t="s">
        <v>51</v>
      </c>
      <c r="AE89" s="39" t="s">
        <v>113</v>
      </c>
      <c r="AF89" s="93">
        <v>45992</v>
      </c>
      <c r="AG89" s="93"/>
      <c r="AH89" s="93"/>
      <c r="AI89" s="39" t="s">
        <v>528</v>
      </c>
    </row>
    <row r="90" s="4" customFormat="1" ht="100" customHeight="1" spans="1:35">
      <c r="A90" s="41"/>
      <c r="B90" s="42" t="s">
        <v>529</v>
      </c>
      <c r="C90" s="37" t="s">
        <v>530</v>
      </c>
      <c r="D90" s="38" t="s">
        <v>55</v>
      </c>
      <c r="E90" s="39"/>
      <c r="F90" s="37" t="s">
        <v>531</v>
      </c>
      <c r="G90" s="37" t="s">
        <v>449</v>
      </c>
      <c r="H90" s="39"/>
      <c r="I90" s="37" t="s">
        <v>532</v>
      </c>
      <c r="J90" s="59" t="s">
        <v>533</v>
      </c>
      <c r="K90" s="37" t="s">
        <v>195</v>
      </c>
      <c r="L90" s="39">
        <v>1000</v>
      </c>
      <c r="M90" s="39">
        <v>1000</v>
      </c>
      <c r="N90" s="37" t="s">
        <v>92</v>
      </c>
      <c r="O90" s="58" t="s">
        <v>534</v>
      </c>
      <c r="P90" s="39" t="s">
        <v>42</v>
      </c>
      <c r="Q90" s="39" t="s">
        <v>42</v>
      </c>
      <c r="R90" s="39" t="s">
        <v>42</v>
      </c>
      <c r="S90" s="39" t="s">
        <v>42</v>
      </c>
      <c r="T90" s="39" t="s">
        <v>42</v>
      </c>
      <c r="U90" s="39" t="s">
        <v>42</v>
      </c>
      <c r="V90" s="39" t="s">
        <v>42</v>
      </c>
      <c r="W90" s="39"/>
      <c r="X90" s="37" t="s">
        <v>48</v>
      </c>
      <c r="Y90" s="80" t="s">
        <v>535</v>
      </c>
      <c r="Z90" s="37">
        <v>995</v>
      </c>
      <c r="AA90" s="37">
        <v>995</v>
      </c>
      <c r="AB90" s="171" t="s">
        <v>536</v>
      </c>
      <c r="AC90" s="79" t="s">
        <v>48</v>
      </c>
      <c r="AD90" s="93" t="s">
        <v>51</v>
      </c>
      <c r="AE90" s="39" t="s">
        <v>113</v>
      </c>
      <c r="AF90" s="39" t="s">
        <v>52</v>
      </c>
      <c r="AG90" s="83" t="s">
        <v>42</v>
      </c>
      <c r="AH90" s="80" t="s">
        <v>42</v>
      </c>
      <c r="AI90" s="39" t="s">
        <v>476</v>
      </c>
    </row>
    <row r="91" s="4" customFormat="1" ht="100" customHeight="1" spans="1:35">
      <c r="A91" s="41"/>
      <c r="B91" s="42" t="s">
        <v>537</v>
      </c>
      <c r="C91" s="37" t="s">
        <v>538</v>
      </c>
      <c r="D91" s="38" t="s">
        <v>55</v>
      </c>
      <c r="E91" s="39"/>
      <c r="F91" s="37" t="s">
        <v>364</v>
      </c>
      <c r="G91" s="37" t="s">
        <v>449</v>
      </c>
      <c r="H91" s="39"/>
      <c r="I91" s="37" t="s">
        <v>365</v>
      </c>
      <c r="J91" s="59" t="s">
        <v>539</v>
      </c>
      <c r="K91" s="37" t="s">
        <v>195</v>
      </c>
      <c r="L91" s="39">
        <v>1000</v>
      </c>
      <c r="M91" s="39">
        <v>1000</v>
      </c>
      <c r="N91" s="37" t="s">
        <v>92</v>
      </c>
      <c r="O91" s="58" t="s">
        <v>216</v>
      </c>
      <c r="P91" s="39" t="s">
        <v>42</v>
      </c>
      <c r="Q91" s="39" t="s">
        <v>42</v>
      </c>
      <c r="R91" s="39" t="s">
        <v>42</v>
      </c>
      <c r="S91" s="39" t="s">
        <v>42</v>
      </c>
      <c r="T91" s="39" t="s">
        <v>42</v>
      </c>
      <c r="U91" s="39" t="s">
        <v>42</v>
      </c>
      <c r="V91" s="39" t="s">
        <v>42</v>
      </c>
      <c r="W91" s="39"/>
      <c r="X91" s="37" t="s">
        <v>48</v>
      </c>
      <c r="Y91" s="58" t="s">
        <v>540</v>
      </c>
      <c r="Z91" s="37">
        <v>1403</v>
      </c>
      <c r="AA91" s="37">
        <v>1403</v>
      </c>
      <c r="AB91" s="111" t="s">
        <v>541</v>
      </c>
      <c r="AC91" s="80" t="s">
        <v>48</v>
      </c>
      <c r="AD91" s="39" t="s">
        <v>51</v>
      </c>
      <c r="AE91" s="39" t="s">
        <v>113</v>
      </c>
      <c r="AF91" s="39" t="s">
        <v>52</v>
      </c>
      <c r="AG91" s="80" t="s">
        <v>42</v>
      </c>
      <c r="AH91" s="111" t="s">
        <v>542</v>
      </c>
      <c r="AI91" s="39" t="s">
        <v>476</v>
      </c>
    </row>
    <row r="92" s="4" customFormat="1" ht="120" customHeight="1" spans="1:35">
      <c r="A92" s="35">
        <f>A87+1</f>
        <v>46</v>
      </c>
      <c r="B92" s="36"/>
      <c r="C92" s="39" t="s">
        <v>543</v>
      </c>
      <c r="D92" s="38" t="s">
        <v>55</v>
      </c>
      <c r="E92" s="39"/>
      <c r="F92" s="37" t="s">
        <v>449</v>
      </c>
      <c r="G92" s="37" t="s">
        <v>449</v>
      </c>
      <c r="H92" s="35"/>
      <c r="I92" s="37" t="s">
        <v>544</v>
      </c>
      <c r="J92" s="59" t="s">
        <v>545</v>
      </c>
      <c r="K92" s="37" t="s">
        <v>195</v>
      </c>
      <c r="L92" s="35">
        <v>4815.77</v>
      </c>
      <c r="M92" s="35">
        <v>2183.77</v>
      </c>
      <c r="N92" s="37" t="s">
        <v>46</v>
      </c>
      <c r="O92" s="58" t="s">
        <v>216</v>
      </c>
      <c r="P92" s="39" t="s">
        <v>42</v>
      </c>
      <c r="Q92" s="39" t="s">
        <v>42</v>
      </c>
      <c r="R92" s="39" t="s">
        <v>42</v>
      </c>
      <c r="S92" s="39" t="s">
        <v>42</v>
      </c>
      <c r="T92" s="39" t="s">
        <v>42</v>
      </c>
      <c r="U92" s="39" t="s">
        <v>42</v>
      </c>
      <c r="V92" s="39" t="s">
        <v>42</v>
      </c>
      <c r="W92" s="77"/>
      <c r="X92" s="37" t="s">
        <v>48</v>
      </c>
      <c r="Y92" s="80" t="s">
        <v>546</v>
      </c>
      <c r="Z92" s="37">
        <v>2000</v>
      </c>
      <c r="AA92" s="37">
        <v>2000</v>
      </c>
      <c r="AB92" s="118" t="s">
        <v>547</v>
      </c>
      <c r="AC92" s="83" t="s">
        <v>48</v>
      </c>
      <c r="AD92" s="39" t="s">
        <v>51</v>
      </c>
      <c r="AE92" s="39"/>
      <c r="AF92" s="39" t="s">
        <v>548</v>
      </c>
      <c r="AG92" s="155" t="s">
        <v>42</v>
      </c>
      <c r="AH92" s="39"/>
      <c r="AI92" s="39" t="s">
        <v>549</v>
      </c>
    </row>
    <row r="93" s="4" customFormat="1" ht="120" customHeight="1" spans="1:35">
      <c r="A93" s="35">
        <f t="shared" ref="A93:A99" si="1">A92+1</f>
        <v>47</v>
      </c>
      <c r="B93" s="36"/>
      <c r="C93" s="37" t="s">
        <v>550</v>
      </c>
      <c r="D93" s="38" t="s">
        <v>55</v>
      </c>
      <c r="E93" s="39" t="s">
        <v>56</v>
      </c>
      <c r="F93" s="37" t="s">
        <v>551</v>
      </c>
      <c r="G93" s="37" t="s">
        <v>449</v>
      </c>
      <c r="H93" s="39"/>
      <c r="I93" s="37" t="s">
        <v>552</v>
      </c>
      <c r="J93" s="56" t="s">
        <v>553</v>
      </c>
      <c r="K93" s="37" t="s">
        <v>195</v>
      </c>
      <c r="L93" s="39">
        <f>SUM(L94:L95)</f>
        <v>10768.99</v>
      </c>
      <c r="M93" s="39">
        <f>SUM(M94:M95)</f>
        <v>10768.99</v>
      </c>
      <c r="N93" s="37" t="s">
        <v>92</v>
      </c>
      <c r="O93" s="58"/>
      <c r="P93" s="39">
        <v>100</v>
      </c>
      <c r="Q93" s="39" t="s">
        <v>42</v>
      </c>
      <c r="R93" s="39" t="s">
        <v>42</v>
      </c>
      <c r="S93" s="39" t="s">
        <v>42</v>
      </c>
      <c r="T93" s="39" t="s">
        <v>42</v>
      </c>
      <c r="U93" s="39" t="s">
        <v>42</v>
      </c>
      <c r="V93" s="39" t="s">
        <v>42</v>
      </c>
      <c r="W93" s="77">
        <v>450</v>
      </c>
      <c r="X93" s="37"/>
      <c r="Y93" s="58"/>
      <c r="Z93" s="58"/>
      <c r="AA93" s="37">
        <f>SUM(AA94:AA95)</f>
        <v>0</v>
      </c>
      <c r="AB93" s="110" t="s">
        <v>554</v>
      </c>
      <c r="AC93" s="93"/>
      <c r="AD93" s="93"/>
      <c r="AE93" s="39"/>
      <c r="AF93" s="39"/>
      <c r="AG93" s="37" t="s">
        <v>555</v>
      </c>
      <c r="AH93" s="39"/>
      <c r="AI93" s="39" t="s">
        <v>485</v>
      </c>
    </row>
    <row r="94" s="4" customFormat="1" ht="100" customHeight="1" spans="1:35">
      <c r="A94" s="41"/>
      <c r="B94" s="42" t="s">
        <v>556</v>
      </c>
      <c r="C94" s="37" t="s">
        <v>557</v>
      </c>
      <c r="D94" s="38" t="s">
        <v>55</v>
      </c>
      <c r="E94" s="37"/>
      <c r="F94" s="37" t="s">
        <v>558</v>
      </c>
      <c r="G94" s="37" t="s">
        <v>449</v>
      </c>
      <c r="H94" s="37"/>
      <c r="I94" s="37" t="s">
        <v>315</v>
      </c>
      <c r="J94" s="94" t="s">
        <v>559</v>
      </c>
      <c r="K94" s="37" t="s">
        <v>195</v>
      </c>
      <c r="L94" s="39">
        <v>4394.66</v>
      </c>
      <c r="M94" s="39">
        <v>4394.66</v>
      </c>
      <c r="N94" s="37" t="s">
        <v>92</v>
      </c>
      <c r="O94" s="58" t="s">
        <v>216</v>
      </c>
      <c r="P94" s="39"/>
      <c r="Q94" s="39"/>
      <c r="R94" s="39"/>
      <c r="S94" s="39"/>
      <c r="T94" s="39"/>
      <c r="U94" s="39"/>
      <c r="V94" s="39"/>
      <c r="W94" s="39"/>
      <c r="X94" s="80"/>
      <c r="Y94" s="82"/>
      <c r="Z94" s="82"/>
      <c r="AA94" s="82"/>
      <c r="AB94" s="110" t="s">
        <v>560</v>
      </c>
      <c r="AC94" s="83"/>
      <c r="AD94" s="93" t="s">
        <v>113</v>
      </c>
      <c r="AE94" s="39" t="s">
        <v>94</v>
      </c>
      <c r="AF94" s="39" t="s">
        <v>52</v>
      </c>
      <c r="AG94" s="80" t="s">
        <v>561</v>
      </c>
      <c r="AH94" s="80" t="s">
        <v>562</v>
      </c>
      <c r="AI94" s="39" t="s">
        <v>485</v>
      </c>
    </row>
    <row r="95" s="4" customFormat="1" ht="100" customHeight="1" spans="1:35">
      <c r="A95" s="41"/>
      <c r="B95" s="42" t="s">
        <v>563</v>
      </c>
      <c r="C95" s="37" t="s">
        <v>564</v>
      </c>
      <c r="D95" s="38" t="s">
        <v>55</v>
      </c>
      <c r="E95" s="39"/>
      <c r="F95" s="37" t="s">
        <v>565</v>
      </c>
      <c r="G95" s="37" t="s">
        <v>449</v>
      </c>
      <c r="H95" s="39"/>
      <c r="I95" s="37" t="s">
        <v>566</v>
      </c>
      <c r="J95" s="94" t="s">
        <v>567</v>
      </c>
      <c r="K95" s="37" t="s">
        <v>195</v>
      </c>
      <c r="L95" s="39">
        <v>6374.33</v>
      </c>
      <c r="M95" s="39">
        <v>6374.33</v>
      </c>
      <c r="N95" s="37" t="s">
        <v>92</v>
      </c>
      <c r="O95" s="58" t="s">
        <v>216</v>
      </c>
      <c r="P95" s="39"/>
      <c r="Q95" s="39"/>
      <c r="R95" s="39"/>
      <c r="S95" s="39"/>
      <c r="T95" s="39"/>
      <c r="U95" s="39"/>
      <c r="V95" s="39"/>
      <c r="W95" s="39"/>
      <c r="X95" s="80"/>
      <c r="Y95" s="82"/>
      <c r="Z95" s="82"/>
      <c r="AA95" s="82"/>
      <c r="AB95" s="110" t="s">
        <v>568</v>
      </c>
      <c r="AC95" s="93"/>
      <c r="AD95" s="93" t="s">
        <v>113</v>
      </c>
      <c r="AE95" s="39" t="s">
        <v>94</v>
      </c>
      <c r="AF95" s="39" t="s">
        <v>52</v>
      </c>
      <c r="AG95" s="39"/>
      <c r="AH95" s="39"/>
      <c r="AI95" s="39" t="s">
        <v>485</v>
      </c>
    </row>
    <row r="96" s="4" customFormat="1" ht="120" customHeight="1" spans="1:35">
      <c r="A96" s="35">
        <f>A93+1</f>
        <v>48</v>
      </c>
      <c r="B96" s="42"/>
      <c r="C96" s="37" t="s">
        <v>569</v>
      </c>
      <c r="D96" s="38" t="s">
        <v>55</v>
      </c>
      <c r="E96" s="39"/>
      <c r="F96" s="37" t="s">
        <v>449</v>
      </c>
      <c r="G96" s="37" t="s">
        <v>449</v>
      </c>
      <c r="H96" s="39"/>
      <c r="I96" s="37" t="s">
        <v>570</v>
      </c>
      <c r="J96" s="58" t="s">
        <v>571</v>
      </c>
      <c r="K96" s="37" t="s">
        <v>195</v>
      </c>
      <c r="L96" s="39">
        <v>10861</v>
      </c>
      <c r="M96" s="39"/>
      <c r="N96" s="37" t="s">
        <v>189</v>
      </c>
      <c r="O96" s="59"/>
      <c r="P96" s="39"/>
      <c r="Q96" s="39" t="s">
        <v>42</v>
      </c>
      <c r="R96" s="39" t="s">
        <v>42</v>
      </c>
      <c r="S96" s="39" t="s">
        <v>42</v>
      </c>
      <c r="T96" s="39" t="s">
        <v>42</v>
      </c>
      <c r="U96" s="39" t="s">
        <v>42</v>
      </c>
      <c r="V96" s="39" t="s">
        <v>42</v>
      </c>
      <c r="W96" s="77"/>
      <c r="X96" s="80"/>
      <c r="Y96" s="59"/>
      <c r="Z96" s="56"/>
      <c r="AA96" s="56"/>
      <c r="AB96" s="94" t="s">
        <v>572</v>
      </c>
      <c r="AC96" s="39"/>
      <c r="AD96" s="39"/>
      <c r="AE96" s="39"/>
      <c r="AF96" s="39"/>
      <c r="AG96" s="39"/>
      <c r="AH96" s="39"/>
      <c r="AI96" s="39"/>
    </row>
    <row r="97" s="4" customFormat="1" ht="120" customHeight="1" spans="1:35">
      <c r="A97" s="35">
        <f t="shared" si="1"/>
        <v>49</v>
      </c>
      <c r="B97" s="42"/>
      <c r="C97" s="37" t="s">
        <v>573</v>
      </c>
      <c r="D97" s="38" t="s">
        <v>55</v>
      </c>
      <c r="E97" s="39"/>
      <c r="F97" s="37" t="s">
        <v>449</v>
      </c>
      <c r="G97" s="37" t="s">
        <v>449</v>
      </c>
      <c r="H97" s="39"/>
      <c r="I97" s="37" t="s">
        <v>574</v>
      </c>
      <c r="J97" s="59" t="s">
        <v>575</v>
      </c>
      <c r="K97" s="37" t="s">
        <v>195</v>
      </c>
      <c r="L97" s="39">
        <v>5600</v>
      </c>
      <c r="M97" s="39"/>
      <c r="N97" s="37" t="s">
        <v>189</v>
      </c>
      <c r="O97" s="59"/>
      <c r="P97" s="39"/>
      <c r="Q97" s="39" t="s">
        <v>42</v>
      </c>
      <c r="R97" s="39" t="s">
        <v>42</v>
      </c>
      <c r="S97" s="39" t="s">
        <v>42</v>
      </c>
      <c r="T97" s="39" t="s">
        <v>42</v>
      </c>
      <c r="U97" s="39" t="s">
        <v>42</v>
      </c>
      <c r="V97" s="39" t="s">
        <v>42</v>
      </c>
      <c r="W97" s="77"/>
      <c r="X97" s="80"/>
      <c r="Y97" s="59"/>
      <c r="Z97" s="56"/>
      <c r="AA97" s="56"/>
      <c r="AB97" s="111" t="s">
        <v>576</v>
      </c>
      <c r="AC97" s="39"/>
      <c r="AD97" s="39"/>
      <c r="AE97" s="39"/>
      <c r="AF97" s="39"/>
      <c r="AG97" s="39"/>
      <c r="AH97" s="39"/>
      <c r="AI97" s="39"/>
    </row>
    <row r="98" s="4" customFormat="1" ht="120" customHeight="1" spans="1:35">
      <c r="A98" s="35">
        <f t="shared" si="1"/>
        <v>50</v>
      </c>
      <c r="B98" s="42"/>
      <c r="C98" s="37" t="s">
        <v>577</v>
      </c>
      <c r="D98" s="38" t="s">
        <v>55</v>
      </c>
      <c r="E98" s="39"/>
      <c r="F98" s="37" t="s">
        <v>449</v>
      </c>
      <c r="G98" s="37" t="s">
        <v>449</v>
      </c>
      <c r="H98" s="39"/>
      <c r="I98" s="37" t="s">
        <v>578</v>
      </c>
      <c r="J98" s="58" t="s">
        <v>579</v>
      </c>
      <c r="K98" s="37" t="s">
        <v>195</v>
      </c>
      <c r="L98" s="39">
        <v>26942</v>
      </c>
      <c r="M98" s="39"/>
      <c r="N98" s="37" t="s">
        <v>189</v>
      </c>
      <c r="O98" s="59"/>
      <c r="P98" s="39"/>
      <c r="Q98" s="39"/>
      <c r="R98" s="39"/>
      <c r="S98" s="39"/>
      <c r="T98" s="39"/>
      <c r="U98" s="39"/>
      <c r="V98" s="39"/>
      <c r="W98" s="77"/>
      <c r="X98" s="80"/>
      <c r="Y98" s="59"/>
      <c r="Z98" s="56"/>
      <c r="AA98" s="56"/>
      <c r="AB98" s="111"/>
      <c r="AC98" s="39"/>
      <c r="AD98" s="39"/>
      <c r="AE98" s="39"/>
      <c r="AF98" s="39"/>
      <c r="AG98" s="39"/>
      <c r="AH98" s="39"/>
      <c r="AI98" s="39"/>
    </row>
    <row r="99" s="4" customFormat="1" ht="120" customHeight="1" spans="1:35">
      <c r="A99" s="35">
        <f t="shared" si="1"/>
        <v>51</v>
      </c>
      <c r="B99" s="36"/>
      <c r="C99" s="37" t="s">
        <v>580</v>
      </c>
      <c r="D99" s="38" t="s">
        <v>55</v>
      </c>
      <c r="E99" s="39" t="s">
        <v>56</v>
      </c>
      <c r="F99" s="37" t="s">
        <v>449</v>
      </c>
      <c r="G99" s="37" t="s">
        <v>449</v>
      </c>
      <c r="H99" s="39"/>
      <c r="I99" s="37" t="s">
        <v>578</v>
      </c>
      <c r="J99" s="58" t="s">
        <v>581</v>
      </c>
      <c r="K99" s="37" t="s">
        <v>195</v>
      </c>
      <c r="L99" s="148">
        <v>11751</v>
      </c>
      <c r="M99" s="43">
        <v>5875.5</v>
      </c>
      <c r="N99" s="37" t="s">
        <v>92</v>
      </c>
      <c r="O99" s="58"/>
      <c r="P99" s="39">
        <v>0.85</v>
      </c>
      <c r="Q99" s="39">
        <v>0</v>
      </c>
      <c r="R99" s="39">
        <v>0</v>
      </c>
      <c r="S99" s="39">
        <v>0</v>
      </c>
      <c r="T99" s="39">
        <v>0</v>
      </c>
      <c r="U99" s="39">
        <v>0</v>
      </c>
      <c r="V99" s="39">
        <v>0.85</v>
      </c>
      <c r="W99" s="77">
        <v>5</v>
      </c>
      <c r="X99" s="37"/>
      <c r="Y99" s="58"/>
      <c r="Z99" s="37">
        <f>SUM(Z100:Z102)</f>
        <v>0</v>
      </c>
      <c r="AA99" s="37">
        <v>2250</v>
      </c>
      <c r="AB99" s="94" t="s">
        <v>582</v>
      </c>
      <c r="AC99" s="39"/>
      <c r="AD99" s="39"/>
      <c r="AE99" s="93"/>
      <c r="AF99" s="93"/>
      <c r="AG99" s="93"/>
      <c r="AH99" s="93"/>
      <c r="AI99" s="39" t="s">
        <v>528</v>
      </c>
    </row>
    <row r="100" s="4" customFormat="1" ht="100" customHeight="1" spans="1:35">
      <c r="A100" s="41"/>
      <c r="B100" s="42" t="s">
        <v>583</v>
      </c>
      <c r="C100" s="37" t="s">
        <v>584</v>
      </c>
      <c r="D100" s="38" t="s">
        <v>55</v>
      </c>
      <c r="E100" s="39"/>
      <c r="F100" s="37" t="s">
        <v>585</v>
      </c>
      <c r="G100" s="37" t="s">
        <v>449</v>
      </c>
      <c r="H100" s="39"/>
      <c r="I100" s="37" t="s">
        <v>341</v>
      </c>
      <c r="J100" s="58" t="s">
        <v>586</v>
      </c>
      <c r="K100" s="37" t="s">
        <v>195</v>
      </c>
      <c r="L100" s="35"/>
      <c r="M100" s="35"/>
      <c r="N100" s="37" t="s">
        <v>92</v>
      </c>
      <c r="O100" s="58" t="s">
        <v>216</v>
      </c>
      <c r="P100" s="39" t="s">
        <v>42</v>
      </c>
      <c r="Q100" s="39" t="s">
        <v>42</v>
      </c>
      <c r="R100" s="39" t="s">
        <v>42</v>
      </c>
      <c r="S100" s="39" t="s">
        <v>42</v>
      </c>
      <c r="T100" s="39" t="s">
        <v>42</v>
      </c>
      <c r="U100" s="39" t="s">
        <v>42</v>
      </c>
      <c r="V100" s="39" t="s">
        <v>42</v>
      </c>
      <c r="W100" s="77"/>
      <c r="X100" s="37"/>
      <c r="Y100" s="58"/>
      <c r="Z100" s="58"/>
      <c r="AA100" s="58"/>
      <c r="AB100" s="110" t="s">
        <v>587</v>
      </c>
      <c r="AC100" s="83"/>
      <c r="AD100" s="93" t="s">
        <v>70</v>
      </c>
      <c r="AE100" s="39" t="s">
        <v>106</v>
      </c>
      <c r="AF100" s="39" t="s">
        <v>52</v>
      </c>
      <c r="AG100" s="80" t="s">
        <v>588</v>
      </c>
      <c r="AH100" s="39" t="s">
        <v>42</v>
      </c>
      <c r="AI100" s="39" t="s">
        <v>102</v>
      </c>
    </row>
    <row r="101" s="4" customFormat="1" ht="100" customHeight="1" spans="1:35">
      <c r="A101" s="41"/>
      <c r="B101" s="42" t="s">
        <v>589</v>
      </c>
      <c r="C101" s="37" t="s">
        <v>590</v>
      </c>
      <c r="D101" s="38" t="s">
        <v>55</v>
      </c>
      <c r="E101" s="39"/>
      <c r="F101" s="37" t="s">
        <v>472</v>
      </c>
      <c r="G101" s="37" t="s">
        <v>449</v>
      </c>
      <c r="H101" s="39"/>
      <c r="I101" s="37" t="s">
        <v>473</v>
      </c>
      <c r="J101" s="58" t="s">
        <v>591</v>
      </c>
      <c r="K101" s="37" t="s">
        <v>195</v>
      </c>
      <c r="L101" s="39"/>
      <c r="M101" s="39"/>
      <c r="N101" s="37" t="s">
        <v>92</v>
      </c>
      <c r="O101" s="58" t="s">
        <v>216</v>
      </c>
      <c r="P101" s="39">
        <v>1</v>
      </c>
      <c r="Q101" s="39" t="s">
        <v>42</v>
      </c>
      <c r="R101" s="39" t="s">
        <v>42</v>
      </c>
      <c r="S101" s="39" t="s">
        <v>42</v>
      </c>
      <c r="T101" s="39" t="s">
        <v>42</v>
      </c>
      <c r="U101" s="39">
        <v>0.5</v>
      </c>
      <c r="V101" s="39" t="s">
        <v>42</v>
      </c>
      <c r="W101" s="77">
        <v>3</v>
      </c>
      <c r="X101" s="37"/>
      <c r="Y101" s="37"/>
      <c r="Z101" s="37"/>
      <c r="AA101" s="37">
        <v>0</v>
      </c>
      <c r="AB101" s="83" t="s">
        <v>592</v>
      </c>
      <c r="AC101" s="93"/>
      <c r="AD101" s="93" t="s">
        <v>155</v>
      </c>
      <c r="AE101" s="39" t="s">
        <v>155</v>
      </c>
      <c r="AF101" s="39" t="s">
        <v>52</v>
      </c>
      <c r="AG101" s="80" t="s">
        <v>593</v>
      </c>
      <c r="AH101" s="80" t="s">
        <v>42</v>
      </c>
      <c r="AI101" s="39" t="s">
        <v>476</v>
      </c>
    </row>
    <row r="102" s="4" customFormat="1" ht="100" customHeight="1" spans="1:35">
      <c r="A102" s="41"/>
      <c r="B102" s="42" t="s">
        <v>594</v>
      </c>
      <c r="C102" s="37" t="s">
        <v>595</v>
      </c>
      <c r="D102" s="38" t="s">
        <v>55</v>
      </c>
      <c r="E102" s="39"/>
      <c r="F102" s="37" t="s">
        <v>364</v>
      </c>
      <c r="G102" s="37" t="s">
        <v>449</v>
      </c>
      <c r="H102" s="39"/>
      <c r="I102" s="37" t="s">
        <v>365</v>
      </c>
      <c r="J102" s="56" t="s">
        <v>596</v>
      </c>
      <c r="K102" s="37" t="s">
        <v>195</v>
      </c>
      <c r="L102" s="77"/>
      <c r="M102" s="39"/>
      <c r="N102" s="37" t="s">
        <v>46</v>
      </c>
      <c r="O102" s="58" t="s">
        <v>216</v>
      </c>
      <c r="P102" s="39">
        <v>0.5</v>
      </c>
      <c r="Q102" s="39" t="s">
        <v>42</v>
      </c>
      <c r="R102" s="39" t="s">
        <v>42</v>
      </c>
      <c r="S102" s="39" t="s">
        <v>42</v>
      </c>
      <c r="T102" s="39" t="s">
        <v>42</v>
      </c>
      <c r="U102" s="39" t="s">
        <v>42</v>
      </c>
      <c r="V102" s="39" t="s">
        <v>42</v>
      </c>
      <c r="W102" s="77">
        <v>2.5</v>
      </c>
      <c r="X102" s="37"/>
      <c r="Y102" s="58"/>
      <c r="Z102" s="58"/>
      <c r="AA102" s="37">
        <v>30</v>
      </c>
      <c r="AB102" s="110" t="s">
        <v>597</v>
      </c>
      <c r="AC102" s="93"/>
      <c r="AD102" s="93" t="s">
        <v>203</v>
      </c>
      <c r="AE102" s="93"/>
      <c r="AF102" s="93" t="s">
        <v>106</v>
      </c>
      <c r="AG102" s="83" t="s">
        <v>184</v>
      </c>
      <c r="AH102" s="93" t="s">
        <v>598</v>
      </c>
      <c r="AI102" s="93" t="s">
        <v>599</v>
      </c>
    </row>
    <row r="103" s="4" customFormat="1" ht="120" customHeight="1" spans="1:35">
      <c r="A103" s="35">
        <f>A99+1</f>
        <v>52</v>
      </c>
      <c r="B103" s="36"/>
      <c r="C103" s="37" t="s">
        <v>600</v>
      </c>
      <c r="D103" s="38" t="s">
        <v>55</v>
      </c>
      <c r="E103" s="39" t="s">
        <v>56</v>
      </c>
      <c r="F103" s="39"/>
      <c r="G103" s="39"/>
      <c r="H103" s="39"/>
      <c r="I103" s="39"/>
      <c r="J103" s="56" t="s">
        <v>601</v>
      </c>
      <c r="K103" s="37" t="s">
        <v>195</v>
      </c>
      <c r="L103" s="39">
        <v>48000</v>
      </c>
      <c r="M103" s="39">
        <f>SUM(M104:M109)</f>
        <v>3630</v>
      </c>
      <c r="N103" s="37" t="s">
        <v>46</v>
      </c>
      <c r="O103" s="59"/>
      <c r="P103" s="39"/>
      <c r="Q103" s="39"/>
      <c r="R103" s="39"/>
      <c r="S103" s="39"/>
      <c r="T103" s="39"/>
      <c r="U103" s="39"/>
      <c r="V103" s="39"/>
      <c r="W103" s="77"/>
      <c r="X103" s="80"/>
      <c r="Y103" s="59"/>
      <c r="Z103" s="39">
        <f>SUM(Z104:Z109)</f>
        <v>600</v>
      </c>
      <c r="AA103" s="39">
        <v>8030</v>
      </c>
      <c r="AB103" s="165" t="s">
        <v>602</v>
      </c>
      <c r="AC103" s="83" t="s">
        <v>48</v>
      </c>
      <c r="AD103" s="172"/>
      <c r="AE103" s="39"/>
      <c r="AF103" s="39"/>
      <c r="AG103" s="39"/>
      <c r="AH103" s="39"/>
      <c r="AI103" s="39"/>
    </row>
    <row r="104" s="4" customFormat="1" ht="100" customHeight="1" spans="1:35">
      <c r="A104" s="41"/>
      <c r="B104" s="42" t="s">
        <v>603</v>
      </c>
      <c r="C104" s="37" t="s">
        <v>604</v>
      </c>
      <c r="D104" s="38" t="s">
        <v>55</v>
      </c>
      <c r="E104" s="60"/>
      <c r="F104" s="37" t="s">
        <v>605</v>
      </c>
      <c r="G104" s="37" t="s">
        <v>449</v>
      </c>
      <c r="H104" s="39"/>
      <c r="I104" s="37" t="s">
        <v>457</v>
      </c>
      <c r="J104" s="56" t="s">
        <v>606</v>
      </c>
      <c r="K104" s="37" t="s">
        <v>195</v>
      </c>
      <c r="L104" s="149">
        <v>680</v>
      </c>
      <c r="M104" s="149">
        <v>680</v>
      </c>
      <c r="N104" s="37" t="s">
        <v>92</v>
      </c>
      <c r="O104" s="58" t="s">
        <v>216</v>
      </c>
      <c r="P104" s="39" t="s">
        <v>42</v>
      </c>
      <c r="Q104" s="39" t="s">
        <v>42</v>
      </c>
      <c r="R104" s="39" t="s">
        <v>42</v>
      </c>
      <c r="S104" s="39" t="s">
        <v>42</v>
      </c>
      <c r="T104" s="39" t="s">
        <v>42</v>
      </c>
      <c r="U104" s="39" t="s">
        <v>42</v>
      </c>
      <c r="V104" s="39" t="s">
        <v>42</v>
      </c>
      <c r="W104" s="39"/>
      <c r="X104" s="154"/>
      <c r="Y104" s="164"/>
      <c r="Z104" s="154"/>
      <c r="AA104" s="154">
        <v>32</v>
      </c>
      <c r="AB104" s="165" t="s">
        <v>607</v>
      </c>
      <c r="AC104" s="93"/>
      <c r="AD104" s="93" t="s">
        <v>70</v>
      </c>
      <c r="AE104" s="93" t="s">
        <v>106</v>
      </c>
      <c r="AF104" s="93">
        <v>45627</v>
      </c>
      <c r="AG104" s="93" t="s">
        <v>42</v>
      </c>
      <c r="AH104" s="93" t="s">
        <v>42</v>
      </c>
      <c r="AI104" s="39" t="s">
        <v>102</v>
      </c>
    </row>
    <row r="105" s="4" customFormat="1" ht="100" customHeight="1" spans="1:35">
      <c r="A105" s="41"/>
      <c r="B105" s="42" t="s">
        <v>608</v>
      </c>
      <c r="C105" s="37" t="s">
        <v>609</v>
      </c>
      <c r="D105" s="38" t="s">
        <v>55</v>
      </c>
      <c r="E105" s="39"/>
      <c r="F105" s="37" t="s">
        <v>479</v>
      </c>
      <c r="G105" s="37" t="s">
        <v>449</v>
      </c>
      <c r="H105" s="39"/>
      <c r="I105" s="37" t="s">
        <v>480</v>
      </c>
      <c r="J105" s="56" t="s">
        <v>610</v>
      </c>
      <c r="K105" s="37" t="s">
        <v>195</v>
      </c>
      <c r="L105" s="35">
        <v>1093</v>
      </c>
      <c r="M105" s="35">
        <v>1093</v>
      </c>
      <c r="N105" s="37" t="s">
        <v>92</v>
      </c>
      <c r="O105" s="58" t="s">
        <v>216</v>
      </c>
      <c r="P105" s="39" t="s">
        <v>42</v>
      </c>
      <c r="Q105" s="39" t="s">
        <v>42</v>
      </c>
      <c r="R105" s="39" t="s">
        <v>42</v>
      </c>
      <c r="S105" s="39" t="s">
        <v>42</v>
      </c>
      <c r="T105" s="39" t="s">
        <v>42</v>
      </c>
      <c r="U105" s="39" t="s">
        <v>42</v>
      </c>
      <c r="V105" s="39" t="s">
        <v>42</v>
      </c>
      <c r="W105" s="77"/>
      <c r="X105" s="37" t="s">
        <v>48</v>
      </c>
      <c r="Y105" s="37" t="s">
        <v>611</v>
      </c>
      <c r="Z105" s="37">
        <v>600</v>
      </c>
      <c r="AA105" s="37">
        <v>376</v>
      </c>
      <c r="AB105" s="110" t="s">
        <v>612</v>
      </c>
      <c r="AC105" s="79" t="s">
        <v>48</v>
      </c>
      <c r="AD105" s="93" t="s">
        <v>51</v>
      </c>
      <c r="AE105" s="93" t="s">
        <v>113</v>
      </c>
      <c r="AF105" s="93" t="s">
        <v>162</v>
      </c>
      <c r="AG105" s="83" t="s">
        <v>484</v>
      </c>
      <c r="AH105" s="93" t="s">
        <v>42</v>
      </c>
      <c r="AI105" s="39" t="s">
        <v>613</v>
      </c>
    </row>
    <row r="106" s="4" customFormat="1" ht="100" customHeight="1" spans="1:35">
      <c r="A106" s="41"/>
      <c r="B106" s="42" t="s">
        <v>614</v>
      </c>
      <c r="C106" s="37" t="s">
        <v>615</v>
      </c>
      <c r="D106" s="38" t="s">
        <v>55</v>
      </c>
      <c r="E106" s="39" t="s">
        <v>56</v>
      </c>
      <c r="F106" s="37" t="s">
        <v>479</v>
      </c>
      <c r="G106" s="37" t="s">
        <v>449</v>
      </c>
      <c r="H106" s="39"/>
      <c r="I106" s="37" t="s">
        <v>480</v>
      </c>
      <c r="J106" s="56" t="s">
        <v>616</v>
      </c>
      <c r="K106" s="37" t="s">
        <v>195</v>
      </c>
      <c r="L106" s="35">
        <v>5100</v>
      </c>
      <c r="M106" s="35">
        <v>1857</v>
      </c>
      <c r="N106" s="37" t="s">
        <v>92</v>
      </c>
      <c r="O106" s="57" t="s">
        <v>617</v>
      </c>
      <c r="P106" s="39" t="s">
        <v>42</v>
      </c>
      <c r="Q106" s="39" t="s">
        <v>42</v>
      </c>
      <c r="R106" s="39" t="s">
        <v>42</v>
      </c>
      <c r="S106" s="39" t="s">
        <v>42</v>
      </c>
      <c r="T106" s="39" t="s">
        <v>42</v>
      </c>
      <c r="U106" s="39" t="s">
        <v>42</v>
      </c>
      <c r="V106" s="39" t="s">
        <v>42</v>
      </c>
      <c r="W106" s="77"/>
      <c r="X106" s="37"/>
      <c r="Y106" s="57"/>
      <c r="Z106" s="37">
        <v>0</v>
      </c>
      <c r="AA106" s="107">
        <v>155</v>
      </c>
      <c r="AB106" s="107" t="s">
        <v>618</v>
      </c>
      <c r="AC106" s="79" t="s">
        <v>48</v>
      </c>
      <c r="AD106" s="83" t="s">
        <v>619</v>
      </c>
      <c r="AE106" s="83" t="s">
        <v>620</v>
      </c>
      <c r="AF106" s="93" t="s">
        <v>52</v>
      </c>
      <c r="AG106" s="83" t="s">
        <v>484</v>
      </c>
      <c r="AH106" s="93" t="s">
        <v>42</v>
      </c>
      <c r="AI106" s="93" t="s">
        <v>253</v>
      </c>
    </row>
    <row r="107" s="4" customFormat="1" ht="100" customHeight="1" spans="1:35">
      <c r="A107" s="41"/>
      <c r="B107" s="42" t="s">
        <v>621</v>
      </c>
      <c r="C107" s="37" t="s">
        <v>622</v>
      </c>
      <c r="D107" s="38" t="s">
        <v>55</v>
      </c>
      <c r="E107" s="124"/>
      <c r="F107" s="37" t="s">
        <v>479</v>
      </c>
      <c r="G107" s="37" t="s">
        <v>449</v>
      </c>
      <c r="H107" s="39"/>
      <c r="I107" s="37" t="s">
        <v>480</v>
      </c>
      <c r="J107" s="56" t="s">
        <v>623</v>
      </c>
      <c r="K107" s="37" t="s">
        <v>195</v>
      </c>
      <c r="L107" s="149">
        <v>1317.6</v>
      </c>
      <c r="M107" s="149"/>
      <c r="N107" s="37" t="s">
        <v>189</v>
      </c>
      <c r="O107" s="150"/>
      <c r="P107" s="39" t="s">
        <v>42</v>
      </c>
      <c r="Q107" s="39" t="s">
        <v>42</v>
      </c>
      <c r="R107" s="39" t="s">
        <v>42</v>
      </c>
      <c r="S107" s="39" t="s">
        <v>42</v>
      </c>
      <c r="T107" s="39" t="s">
        <v>42</v>
      </c>
      <c r="U107" s="39" t="s">
        <v>42</v>
      </c>
      <c r="V107" s="39" t="s">
        <v>42</v>
      </c>
      <c r="W107" s="39"/>
      <c r="X107" s="37"/>
      <c r="Y107" s="150"/>
      <c r="Z107" s="173"/>
      <c r="AA107" s="107"/>
      <c r="AB107" s="174"/>
      <c r="AC107" s="175"/>
      <c r="AD107" s="93"/>
      <c r="AE107" s="93"/>
      <c r="AF107" s="93"/>
      <c r="AG107" s="93"/>
      <c r="AH107" s="93"/>
      <c r="AI107" s="93"/>
    </row>
    <row r="108" s="4" customFormat="1" ht="100" customHeight="1" spans="1:35">
      <c r="A108" s="41"/>
      <c r="B108" s="42" t="s">
        <v>624</v>
      </c>
      <c r="C108" s="37" t="s">
        <v>625</v>
      </c>
      <c r="D108" s="38" t="s">
        <v>55</v>
      </c>
      <c r="E108" s="124"/>
      <c r="F108" s="37" t="s">
        <v>479</v>
      </c>
      <c r="G108" s="37" t="s">
        <v>449</v>
      </c>
      <c r="H108" s="39"/>
      <c r="I108" s="37" t="s">
        <v>480</v>
      </c>
      <c r="J108" s="56" t="s">
        <v>626</v>
      </c>
      <c r="K108" s="37" t="s">
        <v>195</v>
      </c>
      <c r="L108" s="149">
        <v>1836</v>
      </c>
      <c r="M108" s="149"/>
      <c r="N108" s="37" t="s">
        <v>189</v>
      </c>
      <c r="O108" s="150"/>
      <c r="P108" s="39" t="s">
        <v>42</v>
      </c>
      <c r="Q108" s="39" t="s">
        <v>42</v>
      </c>
      <c r="R108" s="39" t="s">
        <v>42</v>
      </c>
      <c r="S108" s="39" t="s">
        <v>42</v>
      </c>
      <c r="T108" s="39" t="s">
        <v>42</v>
      </c>
      <c r="U108" s="39" t="s">
        <v>42</v>
      </c>
      <c r="V108" s="39" t="s">
        <v>42</v>
      </c>
      <c r="W108" s="39"/>
      <c r="X108" s="37"/>
      <c r="Y108" s="150"/>
      <c r="Z108" s="173"/>
      <c r="AA108" s="173"/>
      <c r="AB108" s="176"/>
      <c r="AC108" s="175"/>
      <c r="AD108" s="93"/>
      <c r="AE108" s="93"/>
      <c r="AF108" s="93"/>
      <c r="AG108" s="93"/>
      <c r="AH108" s="93"/>
      <c r="AI108" s="93"/>
    </row>
    <row r="109" s="4" customFormat="1" ht="100" customHeight="1" spans="1:35">
      <c r="A109" s="41"/>
      <c r="B109" s="42" t="s">
        <v>627</v>
      </c>
      <c r="C109" s="37" t="s">
        <v>628</v>
      </c>
      <c r="D109" s="38" t="s">
        <v>55</v>
      </c>
      <c r="E109" s="124"/>
      <c r="F109" s="37" t="s">
        <v>479</v>
      </c>
      <c r="G109" s="37" t="s">
        <v>449</v>
      </c>
      <c r="H109" s="39"/>
      <c r="I109" s="37" t="s">
        <v>480</v>
      </c>
      <c r="J109" s="56" t="s">
        <v>629</v>
      </c>
      <c r="K109" s="37" t="s">
        <v>195</v>
      </c>
      <c r="L109" s="149">
        <v>807</v>
      </c>
      <c r="M109" s="149"/>
      <c r="N109" s="37" t="s">
        <v>189</v>
      </c>
      <c r="O109" s="150"/>
      <c r="P109" s="39" t="s">
        <v>42</v>
      </c>
      <c r="Q109" s="39" t="s">
        <v>42</v>
      </c>
      <c r="R109" s="39" t="s">
        <v>42</v>
      </c>
      <c r="S109" s="39" t="s">
        <v>42</v>
      </c>
      <c r="T109" s="39" t="s">
        <v>42</v>
      </c>
      <c r="U109" s="39" t="s">
        <v>42</v>
      </c>
      <c r="V109" s="39" t="s">
        <v>42</v>
      </c>
      <c r="W109" s="39"/>
      <c r="X109" s="37"/>
      <c r="Y109" s="150"/>
      <c r="Z109" s="173"/>
      <c r="AA109" s="173"/>
      <c r="AB109" s="176"/>
      <c r="AC109" s="175"/>
      <c r="AD109" s="93"/>
      <c r="AE109" s="93"/>
      <c r="AF109" s="93"/>
      <c r="AG109" s="93"/>
      <c r="AH109" s="93"/>
      <c r="AI109" s="93"/>
    </row>
    <row r="110" s="4" customFormat="1" ht="50" customHeight="1" spans="1:35">
      <c r="A110" s="30" t="s">
        <v>630</v>
      </c>
      <c r="B110" s="31"/>
      <c r="C110" s="32"/>
      <c r="D110" s="40"/>
      <c r="E110" s="35"/>
      <c r="F110" s="35"/>
      <c r="G110" s="35"/>
      <c r="H110" s="35"/>
      <c r="I110" s="35"/>
      <c r="J110" s="63"/>
      <c r="K110" s="35"/>
      <c r="L110" s="41">
        <f>SUM(L111:L112)</f>
        <v>30000</v>
      </c>
      <c r="M110" s="35">
        <f>SUM(M111:M112)</f>
        <v>0</v>
      </c>
      <c r="N110" s="35"/>
      <c r="O110" s="37"/>
      <c r="P110" s="35"/>
      <c r="Q110" s="35"/>
      <c r="R110" s="35"/>
      <c r="S110" s="35"/>
      <c r="T110" s="35"/>
      <c r="U110" s="35"/>
      <c r="V110" s="35"/>
      <c r="W110" s="78"/>
      <c r="X110" s="37"/>
      <c r="Y110" s="37"/>
      <c r="Z110" s="35">
        <f>SUM(Z111:Z112)</f>
        <v>0</v>
      </c>
      <c r="AA110" s="35">
        <f>SUM(AA111:AA112)</f>
        <v>0</v>
      </c>
      <c r="AB110" s="94"/>
      <c r="AC110" s="35"/>
      <c r="AD110" s="35"/>
      <c r="AE110" s="35"/>
      <c r="AF110" s="35"/>
      <c r="AG110" s="35"/>
      <c r="AH110" s="35"/>
      <c r="AI110" s="35"/>
    </row>
    <row r="111" s="4" customFormat="1" ht="120" customHeight="1" spans="1:35">
      <c r="A111" s="35">
        <f>A103+1</f>
        <v>53</v>
      </c>
      <c r="B111" s="36"/>
      <c r="C111" s="134" t="s">
        <v>631</v>
      </c>
      <c r="D111" s="130" t="s">
        <v>419</v>
      </c>
      <c r="E111" s="35"/>
      <c r="F111" s="80" t="s">
        <v>630</v>
      </c>
      <c r="G111" s="39" t="s">
        <v>632</v>
      </c>
      <c r="H111" s="35"/>
      <c r="I111" s="37" t="s">
        <v>578</v>
      </c>
      <c r="J111" s="59" t="s">
        <v>633</v>
      </c>
      <c r="K111" s="39" t="s">
        <v>634</v>
      </c>
      <c r="L111" s="35">
        <v>18000</v>
      </c>
      <c r="M111" s="132"/>
      <c r="N111" s="37" t="s">
        <v>189</v>
      </c>
      <c r="O111" s="151" t="s">
        <v>42</v>
      </c>
      <c r="P111" s="132" t="s">
        <v>42</v>
      </c>
      <c r="Q111" s="132" t="s">
        <v>42</v>
      </c>
      <c r="R111" s="132" t="s">
        <v>42</v>
      </c>
      <c r="S111" s="132" t="s">
        <v>42</v>
      </c>
      <c r="T111" s="132" t="s">
        <v>42</v>
      </c>
      <c r="U111" s="132" t="s">
        <v>42</v>
      </c>
      <c r="V111" s="132" t="s">
        <v>42</v>
      </c>
      <c r="W111" s="132" t="s">
        <v>42</v>
      </c>
      <c r="X111" s="155"/>
      <c r="Y111" s="151"/>
      <c r="Z111" s="140"/>
      <c r="AA111" s="140"/>
      <c r="AB111" s="177"/>
      <c r="AC111" s="132"/>
      <c r="AD111" s="132"/>
      <c r="AE111" s="132"/>
      <c r="AF111" s="132"/>
      <c r="AG111" s="132"/>
      <c r="AH111" s="132"/>
      <c r="AI111" s="132"/>
    </row>
    <row r="112" s="4" customFormat="1" ht="120" customHeight="1" spans="1:35">
      <c r="A112" s="35">
        <f t="shared" ref="A112:A116" si="2">A111+1</f>
        <v>54</v>
      </c>
      <c r="B112" s="36"/>
      <c r="C112" s="134" t="s">
        <v>635</v>
      </c>
      <c r="D112" s="130" t="s">
        <v>419</v>
      </c>
      <c r="E112" s="35"/>
      <c r="F112" s="39" t="s">
        <v>632</v>
      </c>
      <c r="G112" s="39" t="s">
        <v>632</v>
      </c>
      <c r="H112" s="35"/>
      <c r="I112" s="37" t="s">
        <v>578</v>
      </c>
      <c r="J112" s="56" t="s">
        <v>636</v>
      </c>
      <c r="K112" s="39" t="s">
        <v>634</v>
      </c>
      <c r="L112" s="35">
        <v>12000</v>
      </c>
      <c r="M112" s="132"/>
      <c r="N112" s="37" t="s">
        <v>189</v>
      </c>
      <c r="O112" s="151" t="s">
        <v>42</v>
      </c>
      <c r="P112" s="132" t="s">
        <v>42</v>
      </c>
      <c r="Q112" s="132" t="s">
        <v>42</v>
      </c>
      <c r="R112" s="132" t="s">
        <v>42</v>
      </c>
      <c r="S112" s="132" t="s">
        <v>42</v>
      </c>
      <c r="T112" s="132" t="s">
        <v>42</v>
      </c>
      <c r="U112" s="132" t="s">
        <v>42</v>
      </c>
      <c r="V112" s="132" t="s">
        <v>42</v>
      </c>
      <c r="W112" s="132" t="s">
        <v>42</v>
      </c>
      <c r="X112" s="155"/>
      <c r="Y112" s="151"/>
      <c r="Z112" s="140"/>
      <c r="AA112" s="140"/>
      <c r="AB112" s="177"/>
      <c r="AC112" s="132"/>
      <c r="AD112" s="132"/>
      <c r="AE112" s="132"/>
      <c r="AF112" s="132"/>
      <c r="AG112" s="132"/>
      <c r="AH112" s="132"/>
      <c r="AI112" s="132"/>
    </row>
    <row r="113" s="4" customFormat="1" ht="50" customHeight="1" spans="1:35">
      <c r="A113" s="30" t="s">
        <v>637</v>
      </c>
      <c r="B113" s="31"/>
      <c r="C113" s="32"/>
      <c r="D113" s="40"/>
      <c r="E113" s="35"/>
      <c r="F113" s="35"/>
      <c r="G113" s="35"/>
      <c r="H113" s="35"/>
      <c r="I113" s="35"/>
      <c r="J113" s="63"/>
      <c r="K113" s="35"/>
      <c r="L113" s="41">
        <f>SUM(L114:L116)</f>
        <v>65200</v>
      </c>
      <c r="M113" s="41">
        <f>SUM(M114:M116)</f>
        <v>8200</v>
      </c>
      <c r="N113" s="41"/>
      <c r="O113" s="64"/>
      <c r="P113" s="35"/>
      <c r="Q113" s="35"/>
      <c r="R113" s="35"/>
      <c r="S113" s="35"/>
      <c r="T113" s="35"/>
      <c r="U113" s="35"/>
      <c r="V113" s="35"/>
      <c r="W113" s="78"/>
      <c r="X113" s="64"/>
      <c r="Y113" s="64"/>
      <c r="Z113" s="41">
        <f>SUM(Z114:Z116)</f>
        <v>2697</v>
      </c>
      <c r="AA113" s="41">
        <f>SUM(AA114:AA116)</f>
        <v>3100</v>
      </c>
      <c r="AB113" s="94"/>
      <c r="AC113" s="35"/>
      <c r="AD113" s="35"/>
      <c r="AE113" s="35"/>
      <c r="AF113" s="35"/>
      <c r="AG113" s="35"/>
      <c r="AH113" s="35"/>
      <c r="AI113" s="35"/>
    </row>
    <row r="114" s="4" customFormat="1" ht="120" customHeight="1" spans="1:35">
      <c r="A114" s="35">
        <f>A112+1</f>
        <v>55</v>
      </c>
      <c r="B114" s="36"/>
      <c r="C114" s="134" t="s">
        <v>638</v>
      </c>
      <c r="D114" s="130" t="s">
        <v>419</v>
      </c>
      <c r="E114" s="39"/>
      <c r="F114" s="39" t="s">
        <v>639</v>
      </c>
      <c r="G114" s="39" t="s">
        <v>639</v>
      </c>
      <c r="H114" s="39"/>
      <c r="I114" s="80" t="s">
        <v>640</v>
      </c>
      <c r="J114" s="56" t="s">
        <v>641</v>
      </c>
      <c r="K114" s="39" t="s">
        <v>634</v>
      </c>
      <c r="L114" s="39">
        <v>3200</v>
      </c>
      <c r="M114" s="39">
        <v>3200</v>
      </c>
      <c r="N114" s="37" t="s">
        <v>92</v>
      </c>
      <c r="O114" s="58" t="s">
        <v>216</v>
      </c>
      <c r="P114" s="132" t="s">
        <v>42</v>
      </c>
      <c r="Q114" s="132" t="s">
        <v>42</v>
      </c>
      <c r="R114" s="132" t="s">
        <v>42</v>
      </c>
      <c r="S114" s="132" t="s">
        <v>42</v>
      </c>
      <c r="T114" s="132" t="s">
        <v>42</v>
      </c>
      <c r="U114" s="132" t="s">
        <v>42</v>
      </c>
      <c r="V114" s="132" t="s">
        <v>42</v>
      </c>
      <c r="W114" s="132" t="s">
        <v>42</v>
      </c>
      <c r="X114" s="37" t="s">
        <v>48</v>
      </c>
      <c r="Y114" s="58" t="s">
        <v>642</v>
      </c>
      <c r="Z114" s="37">
        <v>2697</v>
      </c>
      <c r="AA114" s="37">
        <v>3100</v>
      </c>
      <c r="AB114" s="178" t="s">
        <v>643</v>
      </c>
      <c r="AC114" s="83" t="s">
        <v>48</v>
      </c>
      <c r="AD114" s="101" t="s">
        <v>51</v>
      </c>
      <c r="AE114" s="93" t="s">
        <v>51</v>
      </c>
      <c r="AF114" s="93">
        <v>45505</v>
      </c>
      <c r="AG114" s="79" t="s">
        <v>42</v>
      </c>
      <c r="AH114" s="79" t="s">
        <v>42</v>
      </c>
      <c r="AI114" s="39" t="s">
        <v>644</v>
      </c>
    </row>
    <row r="115" s="4" customFormat="1" ht="120" customHeight="1" spans="1:35">
      <c r="A115" s="35">
        <f t="shared" si="2"/>
        <v>56</v>
      </c>
      <c r="B115" s="36"/>
      <c r="C115" s="134" t="s">
        <v>645</v>
      </c>
      <c r="D115" s="130" t="s">
        <v>419</v>
      </c>
      <c r="E115" s="39" t="s">
        <v>56</v>
      </c>
      <c r="F115" s="39" t="s">
        <v>639</v>
      </c>
      <c r="G115" s="39" t="s">
        <v>639</v>
      </c>
      <c r="H115" s="39" t="s">
        <v>646</v>
      </c>
      <c r="I115" s="39" t="s">
        <v>647</v>
      </c>
      <c r="J115" s="56" t="s">
        <v>648</v>
      </c>
      <c r="K115" s="39" t="s">
        <v>634</v>
      </c>
      <c r="L115" s="39">
        <v>12000</v>
      </c>
      <c r="M115" s="39">
        <v>5000</v>
      </c>
      <c r="N115" s="37" t="s">
        <v>92</v>
      </c>
      <c r="O115" s="147" t="s">
        <v>649</v>
      </c>
      <c r="P115" s="39">
        <v>54</v>
      </c>
      <c r="Q115" s="39">
        <v>2</v>
      </c>
      <c r="R115" s="39">
        <v>54</v>
      </c>
      <c r="S115" s="39" t="s">
        <v>42</v>
      </c>
      <c r="T115" s="39" t="s">
        <v>42</v>
      </c>
      <c r="U115" s="39">
        <v>8.2755</v>
      </c>
      <c r="V115" s="39">
        <v>53.5</v>
      </c>
      <c r="W115" s="77">
        <v>1770</v>
      </c>
      <c r="X115" s="79"/>
      <c r="Y115" s="65"/>
      <c r="Z115" s="102"/>
      <c r="AA115" s="102"/>
      <c r="AB115" s="178" t="s">
        <v>650</v>
      </c>
      <c r="AC115" s="101"/>
      <c r="AD115" s="101" t="s">
        <v>95</v>
      </c>
      <c r="AE115" s="93" t="s">
        <v>106</v>
      </c>
      <c r="AF115" s="93">
        <v>45870</v>
      </c>
      <c r="AG115" s="79" t="s">
        <v>651</v>
      </c>
      <c r="AH115" s="79" t="s">
        <v>42</v>
      </c>
      <c r="AI115" s="39" t="s">
        <v>652</v>
      </c>
    </row>
    <row r="116" s="4" customFormat="1" ht="120" customHeight="1" spans="1:35">
      <c r="A116" s="35">
        <f t="shared" si="2"/>
        <v>57</v>
      </c>
      <c r="B116" s="36"/>
      <c r="C116" s="134" t="s">
        <v>653</v>
      </c>
      <c r="D116" s="130" t="s">
        <v>419</v>
      </c>
      <c r="E116" s="39" t="s">
        <v>56</v>
      </c>
      <c r="F116" s="39" t="s">
        <v>654</v>
      </c>
      <c r="G116" s="39" t="s">
        <v>639</v>
      </c>
      <c r="H116" s="39"/>
      <c r="I116" s="80" t="s">
        <v>655</v>
      </c>
      <c r="J116" s="58" t="s">
        <v>656</v>
      </c>
      <c r="K116" s="39" t="s">
        <v>424</v>
      </c>
      <c r="L116" s="39">
        <v>50000</v>
      </c>
      <c r="M116" s="132"/>
      <c r="N116" s="37" t="s">
        <v>189</v>
      </c>
      <c r="O116" s="151" t="s">
        <v>42</v>
      </c>
      <c r="P116" s="132" t="s">
        <v>42</v>
      </c>
      <c r="Q116" s="132" t="s">
        <v>42</v>
      </c>
      <c r="R116" s="132" t="s">
        <v>42</v>
      </c>
      <c r="S116" s="132" t="s">
        <v>42</v>
      </c>
      <c r="T116" s="132" t="s">
        <v>42</v>
      </c>
      <c r="U116" s="132" t="s">
        <v>42</v>
      </c>
      <c r="V116" s="132" t="s">
        <v>42</v>
      </c>
      <c r="W116" s="132" t="s">
        <v>42</v>
      </c>
      <c r="X116" s="155"/>
      <c r="Y116" s="151"/>
      <c r="Z116" s="140"/>
      <c r="AA116" s="132"/>
      <c r="AB116" s="177" t="s">
        <v>657</v>
      </c>
      <c r="AC116" s="132"/>
      <c r="AD116" s="132"/>
      <c r="AE116" s="132"/>
      <c r="AF116" s="132"/>
      <c r="AG116" s="155" t="s">
        <v>42</v>
      </c>
      <c r="AH116" s="155" t="s">
        <v>42</v>
      </c>
      <c r="AI116" s="132"/>
    </row>
    <row r="117" s="4" customFormat="1" ht="50" customHeight="1" spans="1:35">
      <c r="A117" s="30" t="s">
        <v>658</v>
      </c>
      <c r="B117" s="31"/>
      <c r="C117" s="32"/>
      <c r="D117" s="40"/>
      <c r="E117" s="35"/>
      <c r="F117" s="35"/>
      <c r="G117" s="35"/>
      <c r="H117" s="35"/>
      <c r="I117" s="35"/>
      <c r="J117" s="63"/>
      <c r="K117" s="35"/>
      <c r="L117" s="41">
        <f>SUM(L118)</f>
        <v>26700</v>
      </c>
      <c r="M117" s="41">
        <f>SUM(M118)</f>
        <v>5000</v>
      </c>
      <c r="N117" s="41"/>
      <c r="O117" s="64"/>
      <c r="P117" s="35"/>
      <c r="Q117" s="35"/>
      <c r="R117" s="35"/>
      <c r="S117" s="35"/>
      <c r="T117" s="35"/>
      <c r="U117" s="35"/>
      <c r="V117" s="35"/>
      <c r="W117" s="78"/>
      <c r="X117" s="64"/>
      <c r="Y117" s="64"/>
      <c r="Z117" s="41">
        <f>SUM(Z118)</f>
        <v>3803</v>
      </c>
      <c r="AA117" s="41">
        <f>SUM(AA118)</f>
        <v>4060</v>
      </c>
      <c r="AB117" s="94"/>
      <c r="AC117" s="35"/>
      <c r="AD117" s="35"/>
      <c r="AE117" s="35"/>
      <c r="AF117" s="35"/>
      <c r="AG117" s="35"/>
      <c r="AH117" s="35"/>
      <c r="AI117" s="35"/>
    </row>
    <row r="118" s="4" customFormat="1" ht="120" customHeight="1" spans="1:35">
      <c r="A118" s="35">
        <f>A116+1</f>
        <v>58</v>
      </c>
      <c r="B118" s="36"/>
      <c r="C118" s="37" t="s">
        <v>659</v>
      </c>
      <c r="D118" s="38" t="s">
        <v>390</v>
      </c>
      <c r="E118" s="39" t="s">
        <v>56</v>
      </c>
      <c r="F118" s="37" t="s">
        <v>660</v>
      </c>
      <c r="G118" s="37" t="s">
        <v>660</v>
      </c>
      <c r="H118" s="39"/>
      <c r="I118" s="37" t="s">
        <v>578</v>
      </c>
      <c r="J118" s="58" t="s">
        <v>661</v>
      </c>
      <c r="K118" s="37" t="s">
        <v>195</v>
      </c>
      <c r="L118" s="39">
        <v>26700</v>
      </c>
      <c r="M118" s="39">
        <v>5000</v>
      </c>
      <c r="N118" s="37" t="s">
        <v>46</v>
      </c>
      <c r="O118" s="147" t="s">
        <v>662</v>
      </c>
      <c r="P118" s="39">
        <v>7.4</v>
      </c>
      <c r="Q118" s="39" t="s">
        <v>42</v>
      </c>
      <c r="R118" s="39" t="s">
        <v>42</v>
      </c>
      <c r="S118" s="39">
        <v>10</v>
      </c>
      <c r="T118" s="39" t="s">
        <v>42</v>
      </c>
      <c r="U118" s="39">
        <v>7.4</v>
      </c>
      <c r="V118" s="39" t="s">
        <v>42</v>
      </c>
      <c r="W118" s="77">
        <v>100</v>
      </c>
      <c r="X118" s="152" t="s">
        <v>48</v>
      </c>
      <c r="Y118" s="152" t="s">
        <v>659</v>
      </c>
      <c r="Z118" s="107">
        <v>3803</v>
      </c>
      <c r="AA118" s="107">
        <v>4060</v>
      </c>
      <c r="AB118" s="179" t="s">
        <v>663</v>
      </c>
      <c r="AC118" s="83" t="s">
        <v>48</v>
      </c>
      <c r="AD118" s="101" t="s">
        <v>203</v>
      </c>
      <c r="AE118" s="93"/>
      <c r="AF118" s="93">
        <v>45992</v>
      </c>
      <c r="AG118" s="181" t="s">
        <v>664</v>
      </c>
      <c r="AH118" s="58" t="s">
        <v>665</v>
      </c>
      <c r="AI118" s="39" t="s">
        <v>666</v>
      </c>
    </row>
    <row r="119" s="4" customFormat="1" ht="100" customHeight="1" spans="1:35">
      <c r="A119" s="35"/>
      <c r="B119" s="42" t="s">
        <v>667</v>
      </c>
      <c r="C119" s="37" t="s">
        <v>668</v>
      </c>
      <c r="D119" s="38" t="s">
        <v>390</v>
      </c>
      <c r="E119" s="39"/>
      <c r="F119" s="37" t="s">
        <v>660</v>
      </c>
      <c r="G119" s="37" t="s">
        <v>660</v>
      </c>
      <c r="H119" s="39"/>
      <c r="I119" s="37" t="s">
        <v>365</v>
      </c>
      <c r="J119" s="58" t="s">
        <v>669</v>
      </c>
      <c r="K119" s="37" t="s">
        <v>195</v>
      </c>
      <c r="L119" s="39">
        <v>3500</v>
      </c>
      <c r="M119" s="39">
        <v>1000</v>
      </c>
      <c r="N119" s="37" t="s">
        <v>92</v>
      </c>
      <c r="O119" s="152" t="s">
        <v>443</v>
      </c>
      <c r="P119" s="47"/>
      <c r="Q119" s="47"/>
      <c r="R119" s="47"/>
      <c r="S119" s="47"/>
      <c r="T119" s="47"/>
      <c r="U119" s="47"/>
      <c r="V119" s="47"/>
      <c r="W119" s="77"/>
      <c r="X119" s="152"/>
      <c r="Y119" s="152"/>
      <c r="Z119" s="107"/>
      <c r="AA119" s="107"/>
      <c r="AB119" s="179" t="s">
        <v>670</v>
      </c>
      <c r="AC119" s="83"/>
      <c r="AD119" s="101" t="s">
        <v>156</v>
      </c>
      <c r="AE119" s="93"/>
      <c r="AF119" s="93">
        <v>45931</v>
      </c>
      <c r="AG119" s="181" t="s">
        <v>671</v>
      </c>
      <c r="AH119" s="37" t="s">
        <v>42</v>
      </c>
      <c r="AI119" s="39" t="s">
        <v>672</v>
      </c>
    </row>
    <row r="120" s="4" customFormat="1" ht="100" customHeight="1" spans="1:35">
      <c r="A120" s="35"/>
      <c r="B120" s="42" t="s">
        <v>673</v>
      </c>
      <c r="C120" s="37" t="s">
        <v>674</v>
      </c>
      <c r="D120" s="38" t="s">
        <v>390</v>
      </c>
      <c r="E120" s="39"/>
      <c r="F120" s="37" t="s">
        <v>660</v>
      </c>
      <c r="G120" s="37" t="s">
        <v>660</v>
      </c>
      <c r="H120" s="39"/>
      <c r="I120" s="37" t="s">
        <v>365</v>
      </c>
      <c r="J120" s="58" t="s">
        <v>675</v>
      </c>
      <c r="K120" s="37" t="s">
        <v>195</v>
      </c>
      <c r="L120" s="39">
        <v>2000</v>
      </c>
      <c r="M120" s="39">
        <v>800</v>
      </c>
      <c r="N120" s="37" t="s">
        <v>92</v>
      </c>
      <c r="O120" s="152" t="s">
        <v>443</v>
      </c>
      <c r="P120" s="47"/>
      <c r="Q120" s="47"/>
      <c r="R120" s="47"/>
      <c r="S120" s="47"/>
      <c r="T120" s="47"/>
      <c r="U120" s="47"/>
      <c r="V120" s="47"/>
      <c r="W120" s="77"/>
      <c r="X120" s="152"/>
      <c r="Y120" s="152"/>
      <c r="Z120" s="107"/>
      <c r="AA120" s="107"/>
      <c r="AB120" s="179" t="s">
        <v>676</v>
      </c>
      <c r="AC120" s="83"/>
      <c r="AD120" s="101" t="s">
        <v>156</v>
      </c>
      <c r="AE120" s="93"/>
      <c r="AF120" s="93">
        <v>45931</v>
      </c>
      <c r="AG120" s="181" t="s">
        <v>671</v>
      </c>
      <c r="AH120" s="37" t="s">
        <v>42</v>
      </c>
      <c r="AI120" s="39" t="s">
        <v>672</v>
      </c>
    </row>
    <row r="121" s="4" customFormat="1" ht="100" customHeight="1" spans="1:35">
      <c r="A121" s="35"/>
      <c r="B121" s="42" t="s">
        <v>677</v>
      </c>
      <c r="C121" s="37" t="s">
        <v>678</v>
      </c>
      <c r="D121" s="38" t="s">
        <v>390</v>
      </c>
      <c r="E121" s="39"/>
      <c r="F121" s="37" t="s">
        <v>660</v>
      </c>
      <c r="G121" s="37" t="s">
        <v>660</v>
      </c>
      <c r="H121" s="39"/>
      <c r="I121" s="37" t="s">
        <v>365</v>
      </c>
      <c r="J121" s="58" t="s">
        <v>679</v>
      </c>
      <c r="K121" s="37" t="s">
        <v>195</v>
      </c>
      <c r="L121" s="39">
        <v>800</v>
      </c>
      <c r="M121" s="39">
        <v>800</v>
      </c>
      <c r="N121" s="37" t="s">
        <v>92</v>
      </c>
      <c r="O121" s="152" t="s">
        <v>680</v>
      </c>
      <c r="P121" s="47"/>
      <c r="Q121" s="47"/>
      <c r="R121" s="47"/>
      <c r="S121" s="47"/>
      <c r="T121" s="47"/>
      <c r="U121" s="47"/>
      <c r="V121" s="47"/>
      <c r="W121" s="77"/>
      <c r="X121" s="152"/>
      <c r="Y121" s="152"/>
      <c r="Z121" s="107"/>
      <c r="AA121" s="107">
        <v>470</v>
      </c>
      <c r="AB121" s="179" t="s">
        <v>681</v>
      </c>
      <c r="AC121" s="83" t="s">
        <v>48</v>
      </c>
      <c r="AD121" s="101" t="s">
        <v>682</v>
      </c>
      <c r="AE121" s="93"/>
      <c r="AF121" s="93">
        <v>45444</v>
      </c>
      <c r="AG121" s="181" t="s">
        <v>671</v>
      </c>
      <c r="AH121" s="37" t="s">
        <v>42</v>
      </c>
      <c r="AI121" s="39" t="s">
        <v>683</v>
      </c>
    </row>
    <row r="122" s="4" customFormat="1" ht="100" customHeight="1" spans="1:35">
      <c r="A122" s="35"/>
      <c r="B122" s="42" t="s">
        <v>684</v>
      </c>
      <c r="C122" s="37" t="s">
        <v>685</v>
      </c>
      <c r="D122" s="38" t="s">
        <v>390</v>
      </c>
      <c r="E122" s="39"/>
      <c r="F122" s="37" t="s">
        <v>660</v>
      </c>
      <c r="G122" s="37" t="s">
        <v>660</v>
      </c>
      <c r="H122" s="39"/>
      <c r="I122" s="37" t="s">
        <v>686</v>
      </c>
      <c r="J122" s="58" t="s">
        <v>687</v>
      </c>
      <c r="K122" s="37" t="s">
        <v>195</v>
      </c>
      <c r="L122" s="39">
        <v>2200</v>
      </c>
      <c r="M122" s="39">
        <v>1200</v>
      </c>
      <c r="N122" s="37" t="s">
        <v>46</v>
      </c>
      <c r="O122" s="152" t="s">
        <v>680</v>
      </c>
      <c r="P122" s="47"/>
      <c r="Q122" s="47"/>
      <c r="R122" s="47"/>
      <c r="S122" s="47"/>
      <c r="T122" s="47"/>
      <c r="U122" s="47"/>
      <c r="V122" s="47"/>
      <c r="W122" s="77"/>
      <c r="X122" s="152"/>
      <c r="Y122" s="152"/>
      <c r="Z122" s="107"/>
      <c r="AA122" s="107">
        <v>1750</v>
      </c>
      <c r="AB122" s="179" t="s">
        <v>688</v>
      </c>
      <c r="AC122" s="83" t="s">
        <v>48</v>
      </c>
      <c r="AD122" s="101" t="s">
        <v>682</v>
      </c>
      <c r="AE122" s="93"/>
      <c r="AF122" s="93">
        <v>45413</v>
      </c>
      <c r="AG122" s="181" t="s">
        <v>671</v>
      </c>
      <c r="AH122" s="37" t="s">
        <v>42</v>
      </c>
      <c r="AI122" s="39" t="s">
        <v>689</v>
      </c>
    </row>
    <row r="123" s="4" customFormat="1" ht="100" customHeight="1" spans="1:35">
      <c r="A123" s="35"/>
      <c r="B123" s="42" t="s">
        <v>690</v>
      </c>
      <c r="C123" s="37" t="s">
        <v>691</v>
      </c>
      <c r="D123" s="38" t="s">
        <v>390</v>
      </c>
      <c r="E123" s="39"/>
      <c r="F123" s="37" t="s">
        <v>660</v>
      </c>
      <c r="G123" s="37" t="s">
        <v>660</v>
      </c>
      <c r="H123" s="39"/>
      <c r="I123" s="37" t="s">
        <v>480</v>
      </c>
      <c r="J123" s="58" t="s">
        <v>692</v>
      </c>
      <c r="K123" s="37" t="s">
        <v>195</v>
      </c>
      <c r="L123" s="39">
        <v>1500</v>
      </c>
      <c r="M123" s="39">
        <v>600</v>
      </c>
      <c r="N123" s="37" t="s">
        <v>92</v>
      </c>
      <c r="O123" s="152" t="s">
        <v>693</v>
      </c>
      <c r="P123" s="47"/>
      <c r="Q123" s="47"/>
      <c r="R123" s="47"/>
      <c r="S123" s="47"/>
      <c r="T123" s="47"/>
      <c r="U123" s="47"/>
      <c r="V123" s="47"/>
      <c r="W123" s="77"/>
      <c r="X123" s="152"/>
      <c r="Y123" s="152"/>
      <c r="Z123" s="107"/>
      <c r="AA123" s="107"/>
      <c r="AB123" s="179" t="s">
        <v>670</v>
      </c>
      <c r="AC123" s="83"/>
      <c r="AD123" s="101" t="s">
        <v>155</v>
      </c>
      <c r="AE123" s="93"/>
      <c r="AF123" s="93">
        <v>45778</v>
      </c>
      <c r="AG123" s="181" t="s">
        <v>671</v>
      </c>
      <c r="AH123" s="37" t="s">
        <v>42</v>
      </c>
      <c r="AI123" s="39" t="s">
        <v>694</v>
      </c>
    </row>
    <row r="124" s="4" customFormat="1" ht="100" customHeight="1" spans="1:35">
      <c r="A124" s="35"/>
      <c r="B124" s="42" t="s">
        <v>695</v>
      </c>
      <c r="C124" s="135" t="s">
        <v>696</v>
      </c>
      <c r="D124" s="38" t="s">
        <v>390</v>
      </c>
      <c r="E124" s="39"/>
      <c r="F124" s="37" t="s">
        <v>660</v>
      </c>
      <c r="G124" s="37" t="s">
        <v>660</v>
      </c>
      <c r="H124" s="35"/>
      <c r="I124" s="37" t="s">
        <v>532</v>
      </c>
      <c r="J124" s="58" t="s">
        <v>697</v>
      </c>
      <c r="K124" s="37" t="s">
        <v>195</v>
      </c>
      <c r="L124" s="41">
        <v>2000</v>
      </c>
      <c r="M124" s="41">
        <v>600</v>
      </c>
      <c r="N124" s="37" t="s">
        <v>92</v>
      </c>
      <c r="O124" s="37" t="s">
        <v>698</v>
      </c>
      <c r="P124" s="39">
        <v>7.4</v>
      </c>
      <c r="Q124" s="39" t="s">
        <v>42</v>
      </c>
      <c r="R124" s="39" t="s">
        <v>42</v>
      </c>
      <c r="S124" s="39">
        <v>10</v>
      </c>
      <c r="T124" s="39" t="s">
        <v>42</v>
      </c>
      <c r="U124" s="39">
        <v>7.4</v>
      </c>
      <c r="V124" s="39" t="s">
        <v>42</v>
      </c>
      <c r="W124" s="77"/>
      <c r="X124" s="152"/>
      <c r="Y124" s="152"/>
      <c r="Z124" s="107"/>
      <c r="AA124" s="107"/>
      <c r="AB124" s="179" t="s">
        <v>699</v>
      </c>
      <c r="AC124" s="83"/>
      <c r="AD124" s="35" t="s">
        <v>700</v>
      </c>
      <c r="AE124" s="93"/>
      <c r="AF124" s="93">
        <v>45870</v>
      </c>
      <c r="AG124" s="181" t="s">
        <v>701</v>
      </c>
      <c r="AH124" s="58" t="s">
        <v>702</v>
      </c>
      <c r="AI124" s="39" t="s">
        <v>703</v>
      </c>
    </row>
    <row r="125" s="4" customFormat="1" ht="50" customHeight="1" spans="1:35">
      <c r="A125" s="30" t="s">
        <v>704</v>
      </c>
      <c r="B125" s="31"/>
      <c r="C125" s="32"/>
      <c r="D125" s="40"/>
      <c r="E125" s="35"/>
      <c r="F125" s="35"/>
      <c r="G125" s="35"/>
      <c r="H125" s="35"/>
      <c r="I125" s="35"/>
      <c r="J125" s="63"/>
      <c r="K125" s="35"/>
      <c r="L125" s="41">
        <f>SUM(L126:L127)</f>
        <v>4000</v>
      </c>
      <c r="M125" s="41">
        <f>SUM(M126:M128)</f>
        <v>0</v>
      </c>
      <c r="N125" s="41"/>
      <c r="O125" s="64"/>
      <c r="P125" s="35"/>
      <c r="Q125" s="35"/>
      <c r="R125" s="35"/>
      <c r="S125" s="35"/>
      <c r="T125" s="35"/>
      <c r="U125" s="35"/>
      <c r="V125" s="35"/>
      <c r="W125" s="78"/>
      <c r="X125" s="64"/>
      <c r="Y125" s="64"/>
      <c r="Z125" s="41">
        <f>SUM(Z126:Z127)</f>
        <v>0</v>
      </c>
      <c r="AA125" s="41">
        <f>SUM(AA126:AA127)</f>
        <v>0</v>
      </c>
      <c r="AB125" s="94"/>
      <c r="AC125" s="35"/>
      <c r="AD125" s="35"/>
      <c r="AE125" s="35"/>
      <c r="AF125" s="35"/>
      <c r="AG125" s="35"/>
      <c r="AH125" s="35"/>
      <c r="AI125" s="35"/>
    </row>
    <row r="126" s="4" customFormat="1" ht="120" customHeight="1" spans="1:35">
      <c r="A126" s="35">
        <f>A118+1</f>
        <v>59</v>
      </c>
      <c r="B126" s="36"/>
      <c r="C126" s="134" t="s">
        <v>705</v>
      </c>
      <c r="D126" s="130" t="s">
        <v>419</v>
      </c>
      <c r="E126" s="35"/>
      <c r="F126" s="39" t="s">
        <v>706</v>
      </c>
      <c r="G126" s="39" t="s">
        <v>706</v>
      </c>
      <c r="H126" s="37" t="s">
        <v>314</v>
      </c>
      <c r="I126" s="37" t="s">
        <v>315</v>
      </c>
      <c r="J126" s="58" t="s">
        <v>707</v>
      </c>
      <c r="K126" s="39" t="s">
        <v>634</v>
      </c>
      <c r="L126" s="35">
        <v>3500</v>
      </c>
      <c r="M126" s="132"/>
      <c r="N126" s="37" t="s">
        <v>189</v>
      </c>
      <c r="O126" s="59" t="s">
        <v>708</v>
      </c>
      <c r="P126" s="39">
        <v>1.5</v>
      </c>
      <c r="Q126" s="39">
        <v>1</v>
      </c>
      <c r="R126" s="39">
        <v>1.5</v>
      </c>
      <c r="S126" s="39" t="s">
        <v>42</v>
      </c>
      <c r="T126" s="39" t="s">
        <v>42</v>
      </c>
      <c r="U126" s="39" t="s">
        <v>42</v>
      </c>
      <c r="V126" s="39">
        <v>2.7</v>
      </c>
      <c r="W126" s="77">
        <v>80</v>
      </c>
      <c r="X126" s="80"/>
      <c r="Y126" s="80"/>
      <c r="Z126" s="82"/>
      <c r="AA126" s="82"/>
      <c r="AB126" s="111" t="s">
        <v>709</v>
      </c>
      <c r="AC126" s="80"/>
      <c r="AD126" s="39"/>
      <c r="AE126" s="39"/>
      <c r="AF126" s="39"/>
      <c r="AG126" s="80" t="s">
        <v>710</v>
      </c>
      <c r="AH126" s="80" t="s">
        <v>711</v>
      </c>
      <c r="AI126" s="132"/>
    </row>
    <row r="127" s="4" customFormat="1" ht="120" customHeight="1" spans="1:35">
      <c r="A127" s="136">
        <f>A126+1</f>
        <v>60</v>
      </c>
      <c r="B127" s="36"/>
      <c r="C127" s="133" t="s">
        <v>712</v>
      </c>
      <c r="D127" s="130" t="s">
        <v>419</v>
      </c>
      <c r="E127" s="35"/>
      <c r="F127" s="39" t="s">
        <v>704</v>
      </c>
      <c r="G127" s="39" t="s">
        <v>704</v>
      </c>
      <c r="H127" s="39"/>
      <c r="I127" s="37" t="s">
        <v>578</v>
      </c>
      <c r="J127" s="56"/>
      <c r="K127" s="39" t="s">
        <v>195</v>
      </c>
      <c r="L127" s="132">
        <v>500</v>
      </c>
      <c r="M127" s="132"/>
      <c r="N127" s="37" t="s">
        <v>189</v>
      </c>
      <c r="O127" s="151" t="s">
        <v>42</v>
      </c>
      <c r="P127" s="132" t="s">
        <v>42</v>
      </c>
      <c r="Q127" s="132" t="s">
        <v>42</v>
      </c>
      <c r="R127" s="132" t="s">
        <v>42</v>
      </c>
      <c r="S127" s="132" t="s">
        <v>42</v>
      </c>
      <c r="T127" s="132" t="s">
        <v>42</v>
      </c>
      <c r="U127" s="132" t="s">
        <v>42</v>
      </c>
      <c r="V127" s="132" t="s">
        <v>42</v>
      </c>
      <c r="W127" s="132" t="s">
        <v>42</v>
      </c>
      <c r="X127" s="155"/>
      <c r="Y127" s="151"/>
      <c r="Z127" s="140"/>
      <c r="AA127" s="140"/>
      <c r="AB127" s="177" t="s">
        <v>713</v>
      </c>
      <c r="AC127" s="132"/>
      <c r="AD127" s="132"/>
      <c r="AE127" s="132"/>
      <c r="AF127" s="132"/>
      <c r="AG127" s="132"/>
      <c r="AH127" s="132"/>
      <c r="AI127" s="132"/>
    </row>
    <row r="128" s="4" customFormat="1" ht="100" customHeight="1" spans="1:35">
      <c r="A128" s="41"/>
      <c r="B128" s="42" t="s">
        <v>714</v>
      </c>
      <c r="C128" s="137" t="s">
        <v>715</v>
      </c>
      <c r="D128" s="130" t="s">
        <v>419</v>
      </c>
      <c r="E128" s="39"/>
      <c r="F128" s="39" t="s">
        <v>716</v>
      </c>
      <c r="G128" s="39" t="s">
        <v>706</v>
      </c>
      <c r="H128" s="39"/>
      <c r="I128" s="39" t="s">
        <v>717</v>
      </c>
      <c r="J128" s="58" t="s">
        <v>718</v>
      </c>
      <c r="K128" s="39" t="s">
        <v>634</v>
      </c>
      <c r="L128" s="39">
        <v>500</v>
      </c>
      <c r="M128" s="132"/>
      <c r="N128" s="37" t="s">
        <v>189</v>
      </c>
      <c r="O128" s="151" t="s">
        <v>42</v>
      </c>
      <c r="P128" s="39">
        <v>15</v>
      </c>
      <c r="Q128" s="39" t="s">
        <v>42</v>
      </c>
      <c r="R128" s="39" t="s">
        <v>42</v>
      </c>
      <c r="S128" s="39" t="s">
        <v>42</v>
      </c>
      <c r="T128" s="39" t="s">
        <v>42</v>
      </c>
      <c r="U128" s="39">
        <v>10</v>
      </c>
      <c r="V128" s="39">
        <v>15</v>
      </c>
      <c r="W128" s="77">
        <v>100</v>
      </c>
      <c r="X128" s="37"/>
      <c r="Y128" s="151"/>
      <c r="Z128" s="9"/>
      <c r="AA128" s="140"/>
      <c r="AB128" s="177" t="s">
        <v>719</v>
      </c>
      <c r="AC128" s="132"/>
      <c r="AD128" s="132"/>
      <c r="AE128" s="132"/>
      <c r="AF128" s="132"/>
      <c r="AG128" s="132"/>
      <c r="AH128" s="132"/>
      <c r="AI128" s="132"/>
    </row>
    <row r="129" s="4" customFormat="1" ht="50" customHeight="1" spans="1:35">
      <c r="A129" s="30" t="s">
        <v>720</v>
      </c>
      <c r="B129" s="48"/>
      <c r="C129" s="49"/>
      <c r="D129" s="182"/>
      <c r="E129" s="35"/>
      <c r="F129" s="39"/>
      <c r="G129" s="39"/>
      <c r="H129" s="39"/>
      <c r="I129" s="39"/>
      <c r="J129" s="56"/>
      <c r="K129" s="39"/>
      <c r="L129" s="41">
        <f>SUM(L130:L130)</f>
        <v>7300</v>
      </c>
      <c r="M129" s="35"/>
      <c r="N129" s="39"/>
      <c r="O129" s="58"/>
      <c r="P129" s="39"/>
      <c r="Q129" s="39"/>
      <c r="R129" s="39"/>
      <c r="S129" s="39"/>
      <c r="T129" s="39"/>
      <c r="U129" s="39"/>
      <c r="V129" s="39"/>
      <c r="W129" s="77"/>
      <c r="X129" s="37"/>
      <c r="Y129" s="58"/>
      <c r="Z129" s="63"/>
      <c r="AA129" s="63"/>
      <c r="AB129" s="111"/>
      <c r="AC129" s="39"/>
      <c r="AD129" s="39"/>
      <c r="AE129" s="39"/>
      <c r="AF129" s="39"/>
      <c r="AG129" s="39"/>
      <c r="AH129" s="39"/>
      <c r="AI129" s="39"/>
    </row>
    <row r="130" s="4" customFormat="1" ht="120" customHeight="1" spans="1:35">
      <c r="A130" s="35">
        <f>A127+1</f>
        <v>61</v>
      </c>
      <c r="B130" s="36"/>
      <c r="C130" s="37" t="s">
        <v>721</v>
      </c>
      <c r="D130" s="38" t="s">
        <v>40</v>
      </c>
      <c r="E130" s="35"/>
      <c r="F130" s="37" t="s">
        <v>722</v>
      </c>
      <c r="G130" s="37" t="s">
        <v>722</v>
      </c>
      <c r="H130" s="39"/>
      <c r="I130" s="37" t="s">
        <v>578</v>
      </c>
      <c r="J130" s="58" t="s">
        <v>723</v>
      </c>
      <c r="K130" s="37" t="s">
        <v>195</v>
      </c>
      <c r="L130" s="35">
        <v>7300</v>
      </c>
      <c r="M130" s="35"/>
      <c r="N130" s="37" t="s">
        <v>189</v>
      </c>
      <c r="O130" s="58"/>
      <c r="P130" s="39"/>
      <c r="Q130" s="39"/>
      <c r="R130" s="39"/>
      <c r="S130" s="39"/>
      <c r="T130" s="39"/>
      <c r="U130" s="39"/>
      <c r="V130" s="39"/>
      <c r="W130" s="77"/>
      <c r="X130" s="37"/>
      <c r="Y130" s="58"/>
      <c r="Z130" s="63"/>
      <c r="AA130" s="63"/>
      <c r="AB130" s="94" t="s">
        <v>724</v>
      </c>
      <c r="AC130" s="39"/>
      <c r="AD130" s="39"/>
      <c r="AE130" s="39"/>
      <c r="AF130" s="39"/>
      <c r="AG130" s="107" t="s">
        <v>725</v>
      </c>
      <c r="AH130" s="37" t="s">
        <v>726</v>
      </c>
      <c r="AI130" s="39"/>
    </row>
    <row r="131" s="4" customFormat="1" ht="50" customHeight="1" spans="1:35">
      <c r="A131" s="30" t="s">
        <v>402</v>
      </c>
      <c r="B131" s="31"/>
      <c r="C131" s="32"/>
      <c r="D131" s="40"/>
      <c r="E131" s="35"/>
      <c r="F131" s="35"/>
      <c r="G131" s="35"/>
      <c r="H131" s="35"/>
      <c r="I131" s="35"/>
      <c r="J131" s="63"/>
      <c r="K131" s="35"/>
      <c r="L131" s="41">
        <f>SUM(L132+L133+L134+L135+L136+L137+L138+L142+L145+L148+L156+L158+L159+L160+L176+L177+L184+L185+L186+L141)</f>
        <v>492707.81</v>
      </c>
      <c r="M131" s="41">
        <f>SUM(M132+M133+M134+M135+M136+M137+M138+M142+M145+M148+M156+M158+M159+M160+M176+M177+M184+M185+M186+M141)</f>
        <v>84845</v>
      </c>
      <c r="N131" s="41"/>
      <c r="O131" s="64"/>
      <c r="P131" s="41"/>
      <c r="Q131" s="41"/>
      <c r="R131" s="41"/>
      <c r="S131" s="41"/>
      <c r="T131" s="41"/>
      <c r="U131" s="41"/>
      <c r="V131" s="41"/>
      <c r="W131" s="41"/>
      <c r="X131" s="41"/>
      <c r="Y131" s="41"/>
      <c r="Z131" s="41">
        <f>SUM(Z132+Z133+Z134+Z135+Z136+Z137+Z138+Z142+Z145+Z148+Z156+Z158+Z159+Z160+Z176+Z177+Z184+Z185+Z186)</f>
        <v>38176</v>
      </c>
      <c r="AA131" s="41">
        <f>SUM(AA132+AA133+AA134+AA135+AA136+AA137+AA138+AA142+AA145+AA148+AA156+AA158+AA159+AA160+AA176+AA177+AA184+AA185+AA186+AA141)</f>
        <v>50563</v>
      </c>
      <c r="AB131" s="94"/>
      <c r="AC131" s="35"/>
      <c r="AD131" s="35"/>
      <c r="AE131" s="35"/>
      <c r="AF131" s="35"/>
      <c r="AG131" s="35"/>
      <c r="AH131" s="35"/>
      <c r="AI131" s="35"/>
    </row>
    <row r="132" s="6" customFormat="1" ht="120" customHeight="1" spans="1:35">
      <c r="A132" s="183">
        <f>A130+1</f>
        <v>62</v>
      </c>
      <c r="B132" s="36"/>
      <c r="C132" s="76" t="s">
        <v>727</v>
      </c>
      <c r="D132" s="38" t="s">
        <v>40</v>
      </c>
      <c r="E132" s="96" t="s">
        <v>56</v>
      </c>
      <c r="F132" s="76" t="s">
        <v>728</v>
      </c>
      <c r="G132" s="76" t="s">
        <v>402</v>
      </c>
      <c r="H132" s="36"/>
      <c r="I132" s="76" t="s">
        <v>365</v>
      </c>
      <c r="J132" s="185" t="s">
        <v>729</v>
      </c>
      <c r="K132" s="76" t="s">
        <v>359</v>
      </c>
      <c r="L132" s="36">
        <v>32000</v>
      </c>
      <c r="M132" s="36">
        <v>5000</v>
      </c>
      <c r="N132" s="76" t="s">
        <v>46</v>
      </c>
      <c r="O132" s="185" t="s">
        <v>730</v>
      </c>
      <c r="P132" s="36" t="s">
        <v>42</v>
      </c>
      <c r="Q132" s="36" t="s">
        <v>42</v>
      </c>
      <c r="R132" s="36" t="s">
        <v>42</v>
      </c>
      <c r="S132" s="36" t="s">
        <v>42</v>
      </c>
      <c r="T132" s="36" t="s">
        <v>42</v>
      </c>
      <c r="U132" s="36" t="s">
        <v>42</v>
      </c>
      <c r="V132" s="36" t="s">
        <v>42</v>
      </c>
      <c r="W132" s="97"/>
      <c r="X132" s="76" t="s">
        <v>48</v>
      </c>
      <c r="Y132" s="76" t="s">
        <v>731</v>
      </c>
      <c r="Z132" s="76">
        <v>11976</v>
      </c>
      <c r="AA132" s="37">
        <v>13510</v>
      </c>
      <c r="AB132" s="111" t="s">
        <v>732</v>
      </c>
      <c r="AC132" s="190" t="s">
        <v>48</v>
      </c>
      <c r="AD132" s="36" t="s">
        <v>733</v>
      </c>
      <c r="AE132" s="36"/>
      <c r="AF132" s="191">
        <v>45778</v>
      </c>
      <c r="AG132" s="191" t="s">
        <v>42</v>
      </c>
      <c r="AH132" s="199" t="s">
        <v>734</v>
      </c>
      <c r="AI132" s="36" t="s">
        <v>735</v>
      </c>
    </row>
    <row r="133" s="4" customFormat="1" ht="120" customHeight="1" spans="1:35">
      <c r="A133" s="35">
        <f t="shared" ref="A133:A138" si="3">A132+1</f>
        <v>63</v>
      </c>
      <c r="B133" s="36"/>
      <c r="C133" s="37" t="s">
        <v>736</v>
      </c>
      <c r="D133" s="38" t="s">
        <v>40</v>
      </c>
      <c r="E133" s="39" t="s">
        <v>56</v>
      </c>
      <c r="F133" s="37" t="s">
        <v>728</v>
      </c>
      <c r="G133" s="37" t="s">
        <v>402</v>
      </c>
      <c r="H133" s="39"/>
      <c r="I133" s="37" t="s">
        <v>566</v>
      </c>
      <c r="J133" s="58" t="s">
        <v>737</v>
      </c>
      <c r="K133" s="37" t="s">
        <v>359</v>
      </c>
      <c r="L133" s="39">
        <v>5000</v>
      </c>
      <c r="M133" s="39">
        <v>2500</v>
      </c>
      <c r="N133" s="37" t="s">
        <v>46</v>
      </c>
      <c r="O133" s="58" t="s">
        <v>216</v>
      </c>
      <c r="P133" s="39" t="s">
        <v>42</v>
      </c>
      <c r="Q133" s="39" t="s">
        <v>42</v>
      </c>
      <c r="R133" s="39" t="s">
        <v>42</v>
      </c>
      <c r="S133" s="39" t="s">
        <v>42</v>
      </c>
      <c r="T133" s="39" t="s">
        <v>42</v>
      </c>
      <c r="U133" s="39" t="s">
        <v>42</v>
      </c>
      <c r="V133" s="39" t="s">
        <v>42</v>
      </c>
      <c r="W133" s="77"/>
      <c r="X133" s="37" t="s">
        <v>48</v>
      </c>
      <c r="Y133" s="37" t="s">
        <v>738</v>
      </c>
      <c r="Z133" s="37">
        <v>3062</v>
      </c>
      <c r="AA133" s="39">
        <v>3740</v>
      </c>
      <c r="AB133" s="111" t="s">
        <v>739</v>
      </c>
      <c r="AC133" s="79" t="s">
        <v>48</v>
      </c>
      <c r="AD133" s="39" t="s">
        <v>203</v>
      </c>
      <c r="AE133" s="39"/>
      <c r="AF133" s="39" t="s">
        <v>52</v>
      </c>
      <c r="AG133" s="39" t="s">
        <v>42</v>
      </c>
      <c r="AH133" s="39" t="s">
        <v>740</v>
      </c>
      <c r="AI133" s="39" t="s">
        <v>741</v>
      </c>
    </row>
    <row r="134" s="4" customFormat="1" ht="120" customHeight="1" spans="1:35">
      <c r="A134" s="35">
        <f t="shared" si="3"/>
        <v>64</v>
      </c>
      <c r="B134" s="36"/>
      <c r="C134" s="37" t="s">
        <v>742</v>
      </c>
      <c r="D134" s="38" t="s">
        <v>40</v>
      </c>
      <c r="E134" s="39"/>
      <c r="F134" s="37" t="s">
        <v>402</v>
      </c>
      <c r="G134" s="37" t="s">
        <v>402</v>
      </c>
      <c r="H134" s="39"/>
      <c r="I134" s="37" t="s">
        <v>566</v>
      </c>
      <c r="J134" s="58" t="s">
        <v>743</v>
      </c>
      <c r="K134" s="37" t="s">
        <v>359</v>
      </c>
      <c r="L134" s="39">
        <v>3500</v>
      </c>
      <c r="M134" s="39">
        <v>2000</v>
      </c>
      <c r="N134" s="37" t="s">
        <v>46</v>
      </c>
      <c r="O134" s="58" t="s">
        <v>216</v>
      </c>
      <c r="P134" s="39" t="s">
        <v>42</v>
      </c>
      <c r="Q134" s="39" t="s">
        <v>42</v>
      </c>
      <c r="R134" s="39" t="s">
        <v>42</v>
      </c>
      <c r="S134" s="39" t="s">
        <v>42</v>
      </c>
      <c r="T134" s="39" t="s">
        <v>42</v>
      </c>
      <c r="U134" s="39" t="s">
        <v>42</v>
      </c>
      <c r="V134" s="39" t="s">
        <v>42</v>
      </c>
      <c r="W134" s="77"/>
      <c r="X134" s="37" t="s">
        <v>48</v>
      </c>
      <c r="Y134" s="37" t="s">
        <v>742</v>
      </c>
      <c r="Z134" s="37">
        <v>1202</v>
      </c>
      <c r="AA134" s="37">
        <v>1202</v>
      </c>
      <c r="AB134" s="111" t="s">
        <v>744</v>
      </c>
      <c r="AC134" s="79" t="s">
        <v>48</v>
      </c>
      <c r="AD134" s="39" t="s">
        <v>203</v>
      </c>
      <c r="AE134" s="39"/>
      <c r="AF134" s="39" t="s">
        <v>162</v>
      </c>
      <c r="AG134" s="39" t="s">
        <v>42</v>
      </c>
      <c r="AH134" s="39" t="s">
        <v>42</v>
      </c>
      <c r="AI134" s="39" t="s">
        <v>745</v>
      </c>
    </row>
    <row r="135" s="4" customFormat="1" ht="120" customHeight="1" spans="1:35">
      <c r="A135" s="35">
        <f t="shared" si="3"/>
        <v>65</v>
      </c>
      <c r="B135" s="36"/>
      <c r="C135" s="37" t="s">
        <v>746</v>
      </c>
      <c r="D135" s="38" t="s">
        <v>40</v>
      </c>
      <c r="E135" s="39" t="s">
        <v>56</v>
      </c>
      <c r="F135" s="37" t="s">
        <v>747</v>
      </c>
      <c r="G135" s="37" t="s">
        <v>402</v>
      </c>
      <c r="H135" s="39"/>
      <c r="I135" s="37" t="s">
        <v>365</v>
      </c>
      <c r="J135" s="56" t="s">
        <v>748</v>
      </c>
      <c r="K135" s="37" t="s">
        <v>359</v>
      </c>
      <c r="L135" s="39">
        <v>6000</v>
      </c>
      <c r="M135" s="39">
        <v>3000</v>
      </c>
      <c r="N135" s="37" t="s">
        <v>46</v>
      </c>
      <c r="O135" s="58" t="s">
        <v>749</v>
      </c>
      <c r="P135" s="39" t="s">
        <v>42</v>
      </c>
      <c r="Q135" s="39" t="s">
        <v>42</v>
      </c>
      <c r="R135" s="39" t="s">
        <v>42</v>
      </c>
      <c r="S135" s="39" t="s">
        <v>42</v>
      </c>
      <c r="T135" s="39" t="s">
        <v>42</v>
      </c>
      <c r="U135" s="39" t="s">
        <v>42</v>
      </c>
      <c r="V135" s="39" t="s">
        <v>42</v>
      </c>
      <c r="W135" s="77"/>
      <c r="X135" s="37" t="s">
        <v>48</v>
      </c>
      <c r="Y135" s="37" t="s">
        <v>746</v>
      </c>
      <c r="Z135" s="37">
        <v>3114</v>
      </c>
      <c r="AA135" s="37">
        <v>3270</v>
      </c>
      <c r="AB135" s="111" t="s">
        <v>750</v>
      </c>
      <c r="AC135" s="79" t="s">
        <v>48</v>
      </c>
      <c r="AD135" s="39" t="s">
        <v>203</v>
      </c>
      <c r="AE135" s="39"/>
      <c r="AF135" s="39" t="s">
        <v>101</v>
      </c>
      <c r="AG135" s="93" t="s">
        <v>42</v>
      </c>
      <c r="AH135" s="93" t="s">
        <v>42</v>
      </c>
      <c r="AI135" s="39" t="s">
        <v>751</v>
      </c>
    </row>
    <row r="136" s="4" customFormat="1" ht="120" customHeight="1" spans="1:35">
      <c r="A136" s="35">
        <f t="shared" si="3"/>
        <v>66</v>
      </c>
      <c r="B136" s="36"/>
      <c r="C136" s="37" t="s">
        <v>752</v>
      </c>
      <c r="D136" s="38" t="s">
        <v>40</v>
      </c>
      <c r="E136" s="80" t="s">
        <v>753</v>
      </c>
      <c r="F136" s="37" t="s">
        <v>754</v>
      </c>
      <c r="G136" s="37" t="s">
        <v>402</v>
      </c>
      <c r="H136" s="39"/>
      <c r="I136" s="37" t="s">
        <v>365</v>
      </c>
      <c r="J136" s="56" t="s">
        <v>755</v>
      </c>
      <c r="K136" s="37" t="s">
        <v>359</v>
      </c>
      <c r="L136" s="39">
        <v>68019.81</v>
      </c>
      <c r="M136" s="39">
        <v>3000</v>
      </c>
      <c r="N136" s="37" t="s">
        <v>92</v>
      </c>
      <c r="O136" s="59" t="s">
        <v>756</v>
      </c>
      <c r="P136" s="39"/>
      <c r="Q136" s="39"/>
      <c r="R136" s="39"/>
      <c r="S136" s="39"/>
      <c r="T136" s="39"/>
      <c r="U136" s="39"/>
      <c r="V136" s="39"/>
      <c r="W136" s="77"/>
      <c r="X136" s="37"/>
      <c r="Y136" s="37"/>
      <c r="Z136" s="37"/>
      <c r="AA136" s="37"/>
      <c r="AB136" s="111" t="s">
        <v>757</v>
      </c>
      <c r="AC136" s="80"/>
      <c r="AD136" s="39" t="s">
        <v>101</v>
      </c>
      <c r="AE136" s="39" t="s">
        <v>162</v>
      </c>
      <c r="AF136" s="93">
        <v>46357</v>
      </c>
      <c r="AG136" s="93" t="s">
        <v>42</v>
      </c>
      <c r="AH136" s="93" t="s">
        <v>42</v>
      </c>
      <c r="AI136" s="39" t="s">
        <v>758</v>
      </c>
    </row>
    <row r="137" s="5" customFormat="1" ht="120" customHeight="1" spans="1:35">
      <c r="A137" s="35">
        <f t="shared" si="3"/>
        <v>67</v>
      </c>
      <c r="B137" s="36"/>
      <c r="C137" s="37" t="s">
        <v>759</v>
      </c>
      <c r="D137" s="38" t="s">
        <v>40</v>
      </c>
      <c r="E137" s="39" t="s">
        <v>56</v>
      </c>
      <c r="F137" s="37" t="s">
        <v>760</v>
      </c>
      <c r="G137" s="37" t="s">
        <v>402</v>
      </c>
      <c r="H137" s="39"/>
      <c r="I137" s="37" t="s">
        <v>566</v>
      </c>
      <c r="J137" s="58" t="s">
        <v>761</v>
      </c>
      <c r="K137" s="37" t="s">
        <v>359</v>
      </c>
      <c r="L137" s="39">
        <v>5000</v>
      </c>
      <c r="M137" s="39">
        <v>4500</v>
      </c>
      <c r="N137" s="37" t="s">
        <v>46</v>
      </c>
      <c r="O137" s="58" t="s">
        <v>216</v>
      </c>
      <c r="P137" s="39" t="s">
        <v>42</v>
      </c>
      <c r="Q137" s="39" t="s">
        <v>42</v>
      </c>
      <c r="R137" s="39" t="s">
        <v>42</v>
      </c>
      <c r="S137" s="39" t="s">
        <v>42</v>
      </c>
      <c r="T137" s="39" t="s">
        <v>42</v>
      </c>
      <c r="U137" s="39" t="s">
        <v>42</v>
      </c>
      <c r="V137" s="39" t="s">
        <v>42</v>
      </c>
      <c r="W137" s="77"/>
      <c r="X137" s="37" t="s">
        <v>48</v>
      </c>
      <c r="Y137" s="37" t="s">
        <v>762</v>
      </c>
      <c r="Z137" s="37">
        <v>2710</v>
      </c>
      <c r="AA137" s="37">
        <v>3430</v>
      </c>
      <c r="AB137" s="111" t="s">
        <v>763</v>
      </c>
      <c r="AC137" s="83" t="s">
        <v>48</v>
      </c>
      <c r="AD137" s="39" t="s">
        <v>203</v>
      </c>
      <c r="AE137" s="39" t="s">
        <v>764</v>
      </c>
      <c r="AF137" s="39" t="s">
        <v>162</v>
      </c>
      <c r="AG137" s="93" t="s">
        <v>42</v>
      </c>
      <c r="AH137" s="93" t="s">
        <v>42</v>
      </c>
      <c r="AI137" s="39" t="s">
        <v>765</v>
      </c>
    </row>
    <row r="138" s="5" customFormat="1" ht="120" customHeight="1" spans="1:35">
      <c r="A138" s="35">
        <f t="shared" si="3"/>
        <v>68</v>
      </c>
      <c r="B138" s="36"/>
      <c r="C138" s="37" t="s">
        <v>766</v>
      </c>
      <c r="D138" s="38" t="s">
        <v>40</v>
      </c>
      <c r="E138" s="39"/>
      <c r="F138" s="37" t="s">
        <v>402</v>
      </c>
      <c r="G138" s="37" t="s">
        <v>402</v>
      </c>
      <c r="H138" s="39"/>
      <c r="I138" s="37" t="s">
        <v>365</v>
      </c>
      <c r="J138" s="58" t="s">
        <v>767</v>
      </c>
      <c r="K138" s="37" t="s">
        <v>195</v>
      </c>
      <c r="L138" s="39">
        <f>SUM(L69:L69)</f>
        <v>7549</v>
      </c>
      <c r="M138" s="39">
        <f>SUM(M69:M69)</f>
        <v>5000</v>
      </c>
      <c r="N138" s="37" t="s">
        <v>46</v>
      </c>
      <c r="O138" s="59"/>
      <c r="P138" s="39"/>
      <c r="Q138" s="39"/>
      <c r="R138" s="39"/>
      <c r="S138" s="39"/>
      <c r="T138" s="39"/>
      <c r="U138" s="39"/>
      <c r="V138" s="39"/>
      <c r="W138" s="77"/>
      <c r="X138" s="80"/>
      <c r="Y138" s="59"/>
      <c r="Z138" s="39">
        <f>SUM(Z139:Z140)</f>
        <v>2469</v>
      </c>
      <c r="AA138" s="39">
        <f>SUM(AA139:AA140)</f>
        <v>4640</v>
      </c>
      <c r="AB138" s="111"/>
      <c r="AC138" s="79" t="s">
        <v>48</v>
      </c>
      <c r="AD138" s="39"/>
      <c r="AE138" s="39"/>
      <c r="AF138" s="39"/>
      <c r="AG138" s="39"/>
      <c r="AH138" s="39"/>
      <c r="AI138" s="39" t="s">
        <v>768</v>
      </c>
    </row>
    <row r="139" s="5" customFormat="1" ht="100" customHeight="1" spans="1:35">
      <c r="A139" s="41"/>
      <c r="B139" s="42" t="s">
        <v>769</v>
      </c>
      <c r="C139" s="37" t="s">
        <v>770</v>
      </c>
      <c r="D139" s="38" t="s">
        <v>40</v>
      </c>
      <c r="E139" s="39" t="s">
        <v>56</v>
      </c>
      <c r="F139" s="37" t="s">
        <v>771</v>
      </c>
      <c r="G139" s="37" t="s">
        <v>772</v>
      </c>
      <c r="H139" s="37" t="s">
        <v>402</v>
      </c>
      <c r="I139" s="37" t="s">
        <v>365</v>
      </c>
      <c r="J139" s="58" t="s">
        <v>773</v>
      </c>
      <c r="K139" s="37" t="s">
        <v>195</v>
      </c>
      <c r="L139" s="39">
        <v>19732</v>
      </c>
      <c r="M139" s="39">
        <v>4500</v>
      </c>
      <c r="N139" s="37" t="s">
        <v>46</v>
      </c>
      <c r="O139" s="58" t="s">
        <v>774</v>
      </c>
      <c r="P139" s="39">
        <v>36</v>
      </c>
      <c r="Q139" s="39">
        <v>14</v>
      </c>
      <c r="R139" s="39" t="s">
        <v>42</v>
      </c>
      <c r="S139" s="39" t="s">
        <v>42</v>
      </c>
      <c r="T139" s="39" t="s">
        <v>42</v>
      </c>
      <c r="U139" s="39" t="s">
        <v>42</v>
      </c>
      <c r="V139" s="39">
        <v>41.8</v>
      </c>
      <c r="W139" s="37">
        <v>10000</v>
      </c>
      <c r="X139" s="37" t="s">
        <v>48</v>
      </c>
      <c r="Y139" s="37" t="s">
        <v>775</v>
      </c>
      <c r="Z139" s="39">
        <v>1414</v>
      </c>
      <c r="AA139" s="39">
        <v>2650</v>
      </c>
      <c r="AB139" s="111" t="s">
        <v>776</v>
      </c>
      <c r="AC139" s="79" t="s">
        <v>48</v>
      </c>
      <c r="AD139" s="39" t="s">
        <v>777</v>
      </c>
      <c r="AE139" s="39"/>
      <c r="AF139" s="93">
        <v>45809</v>
      </c>
      <c r="AG139" s="83" t="s">
        <v>184</v>
      </c>
      <c r="AH139" s="93" t="s">
        <v>778</v>
      </c>
      <c r="AI139" s="39" t="s">
        <v>779</v>
      </c>
    </row>
    <row r="140" s="5" customFormat="1" ht="100" customHeight="1" spans="1:35">
      <c r="A140" s="41"/>
      <c r="B140" s="42" t="s">
        <v>780</v>
      </c>
      <c r="C140" s="37" t="s">
        <v>781</v>
      </c>
      <c r="D140" s="38" t="s">
        <v>40</v>
      </c>
      <c r="E140" s="39" t="s">
        <v>56</v>
      </c>
      <c r="F140" s="37" t="s">
        <v>782</v>
      </c>
      <c r="G140" s="37" t="s">
        <v>402</v>
      </c>
      <c r="H140" s="37" t="s">
        <v>402</v>
      </c>
      <c r="I140" s="37" t="s">
        <v>365</v>
      </c>
      <c r="J140" s="56" t="s">
        <v>783</v>
      </c>
      <c r="K140" s="37" t="s">
        <v>195</v>
      </c>
      <c r="L140" s="39">
        <v>14490.95</v>
      </c>
      <c r="M140" s="39">
        <v>4500</v>
      </c>
      <c r="N140" s="37" t="s">
        <v>46</v>
      </c>
      <c r="O140" s="58" t="s">
        <v>784</v>
      </c>
      <c r="P140" s="39">
        <v>70</v>
      </c>
      <c r="Q140" s="39">
        <v>5</v>
      </c>
      <c r="R140" s="39" t="s">
        <v>42</v>
      </c>
      <c r="S140" s="39" t="s">
        <v>42</v>
      </c>
      <c r="T140" s="39" t="s">
        <v>42</v>
      </c>
      <c r="U140" s="39" t="s">
        <v>42</v>
      </c>
      <c r="V140" s="39">
        <v>73.14</v>
      </c>
      <c r="W140" s="39">
        <v>3500</v>
      </c>
      <c r="X140" s="37" t="s">
        <v>48</v>
      </c>
      <c r="Y140" s="37" t="s">
        <v>785</v>
      </c>
      <c r="Z140" s="37">
        <v>1055</v>
      </c>
      <c r="AA140" s="37">
        <v>1990</v>
      </c>
      <c r="AB140" s="111" t="s">
        <v>786</v>
      </c>
      <c r="AC140" s="79" t="s">
        <v>48</v>
      </c>
      <c r="AD140" s="39" t="s">
        <v>777</v>
      </c>
      <c r="AE140" s="39"/>
      <c r="AF140" s="93">
        <v>45992</v>
      </c>
      <c r="AG140" s="93" t="s">
        <v>42</v>
      </c>
      <c r="AH140" s="83" t="s">
        <v>787</v>
      </c>
      <c r="AI140" s="39" t="s">
        <v>788</v>
      </c>
    </row>
    <row r="141" s="4" customFormat="1" ht="100" customHeight="1" spans="1:35">
      <c r="A141" s="35">
        <f>A138+1</f>
        <v>69</v>
      </c>
      <c r="B141" s="42"/>
      <c r="C141" s="37" t="s">
        <v>789</v>
      </c>
      <c r="D141" s="38" t="s">
        <v>390</v>
      </c>
      <c r="E141" s="39"/>
      <c r="F141" s="37" t="s">
        <v>771</v>
      </c>
      <c r="G141" s="37" t="s">
        <v>790</v>
      </c>
      <c r="H141" s="37" t="s">
        <v>402</v>
      </c>
      <c r="I141" s="37" t="s">
        <v>365</v>
      </c>
      <c r="J141" s="58" t="s">
        <v>791</v>
      </c>
      <c r="K141" s="37" t="s">
        <v>195</v>
      </c>
      <c r="L141" s="39">
        <v>9000</v>
      </c>
      <c r="M141" s="39">
        <v>500</v>
      </c>
      <c r="N141" s="37" t="s">
        <v>92</v>
      </c>
      <c r="O141" s="58" t="s">
        <v>792</v>
      </c>
      <c r="P141" s="39">
        <v>35</v>
      </c>
      <c r="Q141" s="39" t="s">
        <v>42</v>
      </c>
      <c r="R141" s="39" t="s">
        <v>42</v>
      </c>
      <c r="S141" s="39" t="s">
        <v>42</v>
      </c>
      <c r="T141" s="39" t="s">
        <v>42</v>
      </c>
      <c r="U141" s="39" t="s">
        <v>42</v>
      </c>
      <c r="V141" s="39">
        <v>20</v>
      </c>
      <c r="W141" s="39">
        <v>110</v>
      </c>
      <c r="X141" s="37"/>
      <c r="Y141" s="37"/>
      <c r="Z141" s="37"/>
      <c r="AA141" s="37">
        <v>0</v>
      </c>
      <c r="AB141" s="111" t="s">
        <v>793</v>
      </c>
      <c r="AC141" s="39"/>
      <c r="AD141" s="39" t="s">
        <v>52</v>
      </c>
      <c r="AE141" s="39"/>
      <c r="AF141" s="39"/>
      <c r="AG141" s="39" t="s">
        <v>42</v>
      </c>
      <c r="AH141" s="80" t="s">
        <v>794</v>
      </c>
      <c r="AI141" s="39" t="s">
        <v>795</v>
      </c>
    </row>
    <row r="142" s="4" customFormat="1" ht="120" customHeight="1" spans="1:35">
      <c r="A142" s="35">
        <f>A141+1</f>
        <v>70</v>
      </c>
      <c r="B142" s="36"/>
      <c r="C142" s="37" t="s">
        <v>796</v>
      </c>
      <c r="D142" s="38" t="s">
        <v>40</v>
      </c>
      <c r="E142" s="39"/>
      <c r="F142" s="37" t="s">
        <v>402</v>
      </c>
      <c r="G142" s="37" t="s">
        <v>402</v>
      </c>
      <c r="H142" s="39"/>
      <c r="I142" s="37" t="s">
        <v>566</v>
      </c>
      <c r="J142" s="58" t="s">
        <v>797</v>
      </c>
      <c r="K142" s="37" t="s">
        <v>195</v>
      </c>
      <c r="L142" s="39">
        <v>34000</v>
      </c>
      <c r="M142" s="39">
        <f>SUM(M143:M144)</f>
        <v>5600</v>
      </c>
      <c r="N142" s="37" t="s">
        <v>46</v>
      </c>
      <c r="O142" s="59"/>
      <c r="P142" s="39"/>
      <c r="Q142" s="39"/>
      <c r="R142" s="39"/>
      <c r="S142" s="39"/>
      <c r="T142" s="39"/>
      <c r="U142" s="39"/>
      <c r="V142" s="39"/>
      <c r="W142" s="77"/>
      <c r="X142" s="80"/>
      <c r="Y142" s="59"/>
      <c r="Z142" s="39">
        <f>SUM(Z143:Z144)</f>
        <v>762</v>
      </c>
      <c r="AA142" s="39">
        <f>SUM(AA143:AA144)</f>
        <v>762</v>
      </c>
      <c r="AB142" s="111"/>
      <c r="AC142" s="83" t="s">
        <v>48</v>
      </c>
      <c r="AD142" s="39"/>
      <c r="AE142" s="39"/>
      <c r="AF142" s="93"/>
      <c r="AG142" s="93"/>
      <c r="AH142" s="93"/>
      <c r="AI142" s="39" t="s">
        <v>798</v>
      </c>
    </row>
    <row r="143" s="4" customFormat="1" ht="100" customHeight="1" spans="1:35">
      <c r="A143" s="41"/>
      <c r="B143" s="42" t="s">
        <v>799</v>
      </c>
      <c r="C143" s="37" t="s">
        <v>800</v>
      </c>
      <c r="D143" s="38" t="s">
        <v>40</v>
      </c>
      <c r="E143" s="124"/>
      <c r="F143" s="37" t="s">
        <v>402</v>
      </c>
      <c r="G143" s="37" t="s">
        <v>630</v>
      </c>
      <c r="H143" s="37" t="s">
        <v>402</v>
      </c>
      <c r="I143" s="37" t="s">
        <v>566</v>
      </c>
      <c r="J143" s="58" t="s">
        <v>801</v>
      </c>
      <c r="K143" s="37" t="s">
        <v>195</v>
      </c>
      <c r="L143" s="39">
        <v>1100</v>
      </c>
      <c r="M143" s="39">
        <v>600</v>
      </c>
      <c r="N143" s="37" t="s">
        <v>46</v>
      </c>
      <c r="O143" s="58" t="s">
        <v>216</v>
      </c>
      <c r="P143" s="39">
        <v>40</v>
      </c>
      <c r="Q143" s="39" t="s">
        <v>42</v>
      </c>
      <c r="R143" s="39">
        <v>40</v>
      </c>
      <c r="S143" s="39" t="s">
        <v>42</v>
      </c>
      <c r="T143" s="39" t="s">
        <v>42</v>
      </c>
      <c r="U143" s="39" t="s">
        <v>42</v>
      </c>
      <c r="V143" s="39" t="s">
        <v>42</v>
      </c>
      <c r="W143" s="77">
        <v>200</v>
      </c>
      <c r="X143" s="37" t="s">
        <v>48</v>
      </c>
      <c r="Y143" s="37" t="s">
        <v>802</v>
      </c>
      <c r="Z143" s="37">
        <v>762</v>
      </c>
      <c r="AA143" s="37">
        <v>762</v>
      </c>
      <c r="AB143" s="111" t="s">
        <v>803</v>
      </c>
      <c r="AC143" s="80" t="s">
        <v>48</v>
      </c>
      <c r="AD143" s="39" t="s">
        <v>203</v>
      </c>
      <c r="AE143" s="39" t="s">
        <v>804</v>
      </c>
      <c r="AF143" s="39" t="s">
        <v>52</v>
      </c>
      <c r="AG143" s="80" t="s">
        <v>805</v>
      </c>
      <c r="AH143" s="80" t="s">
        <v>806</v>
      </c>
      <c r="AI143" s="39" t="s">
        <v>807</v>
      </c>
    </row>
    <row r="144" s="4" customFormat="1" ht="100" customHeight="1" spans="1:35">
      <c r="A144" s="41"/>
      <c r="B144" s="42" t="s">
        <v>808</v>
      </c>
      <c r="C144" s="37" t="s">
        <v>809</v>
      </c>
      <c r="D144" s="38" t="s">
        <v>40</v>
      </c>
      <c r="E144" s="39" t="s">
        <v>56</v>
      </c>
      <c r="F144" s="37" t="s">
        <v>402</v>
      </c>
      <c r="G144" s="37" t="s">
        <v>630</v>
      </c>
      <c r="H144" s="37" t="s">
        <v>402</v>
      </c>
      <c r="I144" s="37" t="s">
        <v>566</v>
      </c>
      <c r="J144" s="56" t="s">
        <v>810</v>
      </c>
      <c r="K144" s="37" t="s">
        <v>195</v>
      </c>
      <c r="L144" s="39">
        <v>14000</v>
      </c>
      <c r="M144" s="39">
        <v>5000</v>
      </c>
      <c r="N144" s="37" t="s">
        <v>92</v>
      </c>
      <c r="O144" s="58" t="s">
        <v>811</v>
      </c>
      <c r="P144" s="39" t="s">
        <v>42</v>
      </c>
      <c r="Q144" s="39" t="s">
        <v>42</v>
      </c>
      <c r="R144" s="39" t="s">
        <v>42</v>
      </c>
      <c r="S144" s="39" t="s">
        <v>42</v>
      </c>
      <c r="T144" s="39" t="s">
        <v>42</v>
      </c>
      <c r="U144" s="39" t="s">
        <v>42</v>
      </c>
      <c r="V144" s="39" t="s">
        <v>42</v>
      </c>
      <c r="W144" s="77"/>
      <c r="X144" s="37"/>
      <c r="Y144" s="37"/>
      <c r="Z144" s="37"/>
      <c r="AA144" s="37">
        <v>0</v>
      </c>
      <c r="AB144" s="111" t="s">
        <v>812</v>
      </c>
      <c r="AC144" s="80"/>
      <c r="AD144" s="39" t="s">
        <v>94</v>
      </c>
      <c r="AE144" s="39" t="s">
        <v>95</v>
      </c>
      <c r="AF144" s="93">
        <v>46113</v>
      </c>
      <c r="AG144" s="83" t="s">
        <v>42</v>
      </c>
      <c r="AH144" s="93" t="s">
        <v>42</v>
      </c>
      <c r="AI144" s="39" t="s">
        <v>813</v>
      </c>
    </row>
    <row r="145" s="4" customFormat="1" ht="120" customHeight="1" spans="1:35">
      <c r="A145" s="35">
        <f>A142+1</f>
        <v>71</v>
      </c>
      <c r="B145" s="36"/>
      <c r="C145" s="184" t="s">
        <v>814</v>
      </c>
      <c r="D145" s="38" t="s">
        <v>815</v>
      </c>
      <c r="E145" s="39" t="s">
        <v>56</v>
      </c>
      <c r="F145" s="37" t="s">
        <v>402</v>
      </c>
      <c r="G145" s="184" t="s">
        <v>816</v>
      </c>
      <c r="H145" s="132"/>
      <c r="I145" s="37" t="s">
        <v>489</v>
      </c>
      <c r="J145" s="140" t="s">
        <v>817</v>
      </c>
      <c r="K145" s="184" t="s">
        <v>195</v>
      </c>
      <c r="L145" s="132">
        <v>16500</v>
      </c>
      <c r="M145" s="132">
        <f>SUM(M146:M147)</f>
        <v>2000</v>
      </c>
      <c r="N145" s="184" t="s">
        <v>46</v>
      </c>
      <c r="O145" s="146" t="s">
        <v>818</v>
      </c>
      <c r="P145" s="132"/>
      <c r="Q145" s="132"/>
      <c r="R145" s="132"/>
      <c r="S145" s="132"/>
      <c r="T145" s="132"/>
      <c r="U145" s="132"/>
      <c r="V145" s="132"/>
      <c r="W145" s="187"/>
      <c r="X145" s="184"/>
      <c r="Y145" s="146"/>
      <c r="Z145" s="184">
        <f>SUM(Z146:Z147)</f>
        <v>1980</v>
      </c>
      <c r="AA145" s="184">
        <v>2258</v>
      </c>
      <c r="AB145" s="177"/>
      <c r="AC145" s="155" t="s">
        <v>48</v>
      </c>
      <c r="AD145" s="132" t="s">
        <v>203</v>
      </c>
      <c r="AE145" s="132"/>
      <c r="AF145" s="160">
        <v>45931</v>
      </c>
      <c r="AG145" s="160"/>
      <c r="AH145" s="58" t="s">
        <v>819</v>
      </c>
      <c r="AI145" s="132" t="s">
        <v>820</v>
      </c>
    </row>
    <row r="146" s="4" customFormat="1" ht="100" customHeight="1" spans="1:35">
      <c r="A146" s="41"/>
      <c r="B146" s="42" t="s">
        <v>821</v>
      </c>
      <c r="C146" s="37" t="s">
        <v>822</v>
      </c>
      <c r="D146" s="38" t="s">
        <v>815</v>
      </c>
      <c r="E146" s="132"/>
      <c r="F146" s="37" t="s">
        <v>402</v>
      </c>
      <c r="G146" s="184" t="s">
        <v>816</v>
      </c>
      <c r="H146" s="132"/>
      <c r="I146" s="37" t="s">
        <v>489</v>
      </c>
      <c r="J146" s="146" t="s">
        <v>823</v>
      </c>
      <c r="K146" s="184" t="s">
        <v>195</v>
      </c>
      <c r="L146" s="132">
        <v>3779.93</v>
      </c>
      <c r="M146" s="132">
        <v>2000</v>
      </c>
      <c r="N146" s="184" t="s">
        <v>46</v>
      </c>
      <c r="O146" s="58" t="s">
        <v>216</v>
      </c>
      <c r="P146" s="132"/>
      <c r="Q146" s="132"/>
      <c r="R146" s="132"/>
      <c r="S146" s="132"/>
      <c r="T146" s="132"/>
      <c r="U146" s="132"/>
      <c r="V146" s="132"/>
      <c r="W146" s="187"/>
      <c r="X146" s="37" t="s">
        <v>48</v>
      </c>
      <c r="Y146" s="37" t="s">
        <v>824</v>
      </c>
      <c r="Z146" s="37">
        <v>1980</v>
      </c>
      <c r="AA146" s="37">
        <v>1981</v>
      </c>
      <c r="AB146" s="177" t="s">
        <v>825</v>
      </c>
      <c r="AC146" s="79" t="s">
        <v>48</v>
      </c>
      <c r="AD146" s="132" t="s">
        <v>203</v>
      </c>
      <c r="AE146" s="132"/>
      <c r="AF146" s="132" t="s">
        <v>162</v>
      </c>
      <c r="AG146" s="132"/>
      <c r="AH146" s="58" t="s">
        <v>819</v>
      </c>
      <c r="AI146" s="132" t="s">
        <v>826</v>
      </c>
    </row>
    <row r="147" s="4" customFormat="1" ht="100" customHeight="1" spans="1:35">
      <c r="A147" s="41"/>
      <c r="B147" s="42" t="s">
        <v>827</v>
      </c>
      <c r="C147" s="37" t="s">
        <v>828</v>
      </c>
      <c r="D147" s="38" t="s">
        <v>815</v>
      </c>
      <c r="E147" s="39"/>
      <c r="F147" s="37" t="s">
        <v>513</v>
      </c>
      <c r="G147" s="37" t="s">
        <v>488</v>
      </c>
      <c r="H147" s="39"/>
      <c r="I147" s="37" t="s">
        <v>489</v>
      </c>
      <c r="J147" s="59" t="s">
        <v>829</v>
      </c>
      <c r="K147" s="37" t="s">
        <v>195</v>
      </c>
      <c r="L147" s="39">
        <v>2000</v>
      </c>
      <c r="M147" s="39"/>
      <c r="N147" s="37" t="s">
        <v>189</v>
      </c>
      <c r="O147" s="147" t="s">
        <v>830</v>
      </c>
      <c r="P147" s="39" t="s">
        <v>42</v>
      </c>
      <c r="Q147" s="39" t="s">
        <v>42</v>
      </c>
      <c r="R147" s="39" t="s">
        <v>42</v>
      </c>
      <c r="S147" s="39" t="s">
        <v>42</v>
      </c>
      <c r="T147" s="39" t="s">
        <v>42</v>
      </c>
      <c r="U147" s="39" t="s">
        <v>42</v>
      </c>
      <c r="V147" s="39" t="s">
        <v>42</v>
      </c>
      <c r="W147" s="77"/>
      <c r="X147" s="188"/>
      <c r="Y147" s="188"/>
      <c r="Z147" s="188"/>
      <c r="AA147" s="168">
        <v>25</v>
      </c>
      <c r="AB147" s="192" t="s">
        <v>831</v>
      </c>
      <c r="AC147" s="193"/>
      <c r="AD147" s="193"/>
      <c r="AE147" s="193"/>
      <c r="AF147" s="193"/>
      <c r="AG147" s="193"/>
      <c r="AH147" s="47"/>
      <c r="AI147" s="39"/>
    </row>
    <row r="148" s="4" customFormat="1" ht="120" customHeight="1" spans="1:35">
      <c r="A148" s="35">
        <f>A145+1</f>
        <v>72</v>
      </c>
      <c r="B148" s="36"/>
      <c r="C148" s="37" t="s">
        <v>832</v>
      </c>
      <c r="D148" s="38" t="s">
        <v>64</v>
      </c>
      <c r="E148" s="39"/>
      <c r="F148" s="39"/>
      <c r="G148" s="39"/>
      <c r="H148" s="39"/>
      <c r="I148" s="39"/>
      <c r="J148" s="56" t="s">
        <v>833</v>
      </c>
      <c r="K148" s="37" t="s">
        <v>195</v>
      </c>
      <c r="L148" s="39">
        <f>SUM(L149:L155)</f>
        <v>34120</v>
      </c>
      <c r="M148" s="39">
        <f>SUM(M149:M155)</f>
        <v>9620</v>
      </c>
      <c r="N148" s="37" t="s">
        <v>92</v>
      </c>
      <c r="O148" s="59"/>
      <c r="P148" s="39"/>
      <c r="Q148" s="39"/>
      <c r="R148" s="39"/>
      <c r="S148" s="39"/>
      <c r="T148" s="39"/>
      <c r="U148" s="39"/>
      <c r="V148" s="39"/>
      <c r="W148" s="77"/>
      <c r="X148" s="80"/>
      <c r="Y148" s="59"/>
      <c r="Z148" s="39">
        <f>SUM(Z149:Z155)</f>
        <v>3440</v>
      </c>
      <c r="AA148" s="39">
        <f>SUM(AA149:AA155)</f>
        <v>3450</v>
      </c>
      <c r="AB148" s="111"/>
      <c r="AC148" s="80" t="s">
        <v>48</v>
      </c>
      <c r="AD148" s="39"/>
      <c r="AE148" s="39"/>
      <c r="AF148" s="39"/>
      <c r="AG148" s="39"/>
      <c r="AH148" s="39"/>
      <c r="AI148" s="39" t="s">
        <v>834</v>
      </c>
    </row>
    <row r="149" s="4" customFormat="1" ht="100" customHeight="1" spans="1:35">
      <c r="A149" s="41"/>
      <c r="B149" s="42" t="s">
        <v>835</v>
      </c>
      <c r="C149" s="37" t="s">
        <v>836</v>
      </c>
      <c r="D149" s="38" t="s">
        <v>64</v>
      </c>
      <c r="E149" s="35" t="s">
        <v>56</v>
      </c>
      <c r="F149" s="37" t="s">
        <v>837</v>
      </c>
      <c r="G149" s="37" t="s">
        <v>332</v>
      </c>
      <c r="H149" s="35"/>
      <c r="I149" s="37" t="s">
        <v>838</v>
      </c>
      <c r="J149" s="59" t="s">
        <v>839</v>
      </c>
      <c r="K149" s="37" t="s">
        <v>195</v>
      </c>
      <c r="L149" s="35">
        <v>6052</v>
      </c>
      <c r="M149" s="35">
        <v>6052</v>
      </c>
      <c r="N149" s="37" t="s">
        <v>92</v>
      </c>
      <c r="O149" s="58" t="s">
        <v>216</v>
      </c>
      <c r="P149" s="39">
        <v>210</v>
      </c>
      <c r="Q149" s="39" t="s">
        <v>42</v>
      </c>
      <c r="R149" s="39" t="s">
        <v>42</v>
      </c>
      <c r="S149" s="39" t="s">
        <v>42</v>
      </c>
      <c r="T149" s="39" t="s">
        <v>42</v>
      </c>
      <c r="U149" s="39" t="s">
        <v>42</v>
      </c>
      <c r="V149" s="39">
        <v>210</v>
      </c>
      <c r="W149" s="77">
        <v>945</v>
      </c>
      <c r="X149" s="37" t="s">
        <v>48</v>
      </c>
      <c r="Y149" s="58" t="s">
        <v>840</v>
      </c>
      <c r="Z149" s="37">
        <v>2480</v>
      </c>
      <c r="AA149" s="37">
        <v>2490</v>
      </c>
      <c r="AB149" s="111" t="s">
        <v>841</v>
      </c>
      <c r="AC149" s="80" t="s">
        <v>48</v>
      </c>
      <c r="AD149" s="39" t="s">
        <v>113</v>
      </c>
      <c r="AE149" s="93" t="s">
        <v>94</v>
      </c>
      <c r="AF149" s="93" t="s">
        <v>162</v>
      </c>
      <c r="AG149" s="200" t="s">
        <v>842</v>
      </c>
      <c r="AH149" s="111" t="s">
        <v>843</v>
      </c>
      <c r="AI149" s="39" t="s">
        <v>844</v>
      </c>
    </row>
    <row r="150" s="4" customFormat="1" ht="100" customHeight="1" spans="1:35">
      <c r="A150" s="41"/>
      <c r="B150" s="42" t="s">
        <v>845</v>
      </c>
      <c r="C150" s="37" t="s">
        <v>846</v>
      </c>
      <c r="D150" s="38" t="s">
        <v>64</v>
      </c>
      <c r="E150" s="35"/>
      <c r="F150" s="37" t="s">
        <v>837</v>
      </c>
      <c r="G150" s="37" t="s">
        <v>332</v>
      </c>
      <c r="H150" s="35"/>
      <c r="I150" s="37" t="s">
        <v>578</v>
      </c>
      <c r="J150" s="58" t="s">
        <v>847</v>
      </c>
      <c r="K150" s="37" t="s">
        <v>195</v>
      </c>
      <c r="L150" s="35">
        <v>680</v>
      </c>
      <c r="M150" s="35">
        <v>680</v>
      </c>
      <c r="N150" s="37" t="s">
        <v>92</v>
      </c>
      <c r="O150" s="58" t="s">
        <v>216</v>
      </c>
      <c r="P150" s="39" t="s">
        <v>42</v>
      </c>
      <c r="Q150" s="39" t="s">
        <v>42</v>
      </c>
      <c r="R150" s="39" t="s">
        <v>42</v>
      </c>
      <c r="S150" s="39" t="s">
        <v>42</v>
      </c>
      <c r="T150" s="39" t="s">
        <v>42</v>
      </c>
      <c r="U150" s="39" t="s">
        <v>42</v>
      </c>
      <c r="V150" s="39" t="s">
        <v>42</v>
      </c>
      <c r="W150" s="39" t="s">
        <v>42</v>
      </c>
      <c r="X150" s="37" t="s">
        <v>48</v>
      </c>
      <c r="Y150" s="37" t="s">
        <v>848</v>
      </c>
      <c r="Z150" s="37">
        <v>470</v>
      </c>
      <c r="AA150" s="37">
        <v>470</v>
      </c>
      <c r="AB150" s="111" t="s">
        <v>849</v>
      </c>
      <c r="AC150" s="80" t="s">
        <v>48</v>
      </c>
      <c r="AD150" s="39" t="s">
        <v>94</v>
      </c>
      <c r="AE150" s="93" t="s">
        <v>95</v>
      </c>
      <c r="AF150" s="93" t="s">
        <v>87</v>
      </c>
      <c r="AG150" s="39" t="s">
        <v>42</v>
      </c>
      <c r="AH150" s="39" t="s">
        <v>42</v>
      </c>
      <c r="AI150" s="39" t="s">
        <v>288</v>
      </c>
    </row>
    <row r="151" s="4" customFormat="1" ht="100" customHeight="1" spans="1:35">
      <c r="A151" s="41"/>
      <c r="B151" s="42" t="s">
        <v>850</v>
      </c>
      <c r="C151" s="37" t="s">
        <v>851</v>
      </c>
      <c r="D151" s="38" t="s">
        <v>64</v>
      </c>
      <c r="E151" s="35"/>
      <c r="F151" s="37" t="s">
        <v>837</v>
      </c>
      <c r="G151" s="37" t="s">
        <v>332</v>
      </c>
      <c r="H151" s="35"/>
      <c r="I151" s="37" t="s">
        <v>852</v>
      </c>
      <c r="J151" s="56" t="s">
        <v>853</v>
      </c>
      <c r="K151" s="37" t="s">
        <v>195</v>
      </c>
      <c r="L151" s="35">
        <v>1800</v>
      </c>
      <c r="M151" s="35">
        <v>1800</v>
      </c>
      <c r="N151" s="37" t="s">
        <v>92</v>
      </c>
      <c r="O151" s="58" t="s">
        <v>216</v>
      </c>
      <c r="P151" s="37" t="s">
        <v>42</v>
      </c>
      <c r="Q151" s="39" t="s">
        <v>42</v>
      </c>
      <c r="R151" s="39" t="s">
        <v>42</v>
      </c>
      <c r="S151" s="39" t="s">
        <v>42</v>
      </c>
      <c r="T151" s="39" t="s">
        <v>42</v>
      </c>
      <c r="U151" s="39" t="s">
        <v>42</v>
      </c>
      <c r="V151" s="39" t="s">
        <v>42</v>
      </c>
      <c r="W151" s="77" t="s">
        <v>42</v>
      </c>
      <c r="X151" s="37" t="s">
        <v>48</v>
      </c>
      <c r="Y151" s="58" t="s">
        <v>854</v>
      </c>
      <c r="Z151" s="37">
        <v>490</v>
      </c>
      <c r="AA151" s="37">
        <v>490</v>
      </c>
      <c r="AB151" s="111" t="s">
        <v>855</v>
      </c>
      <c r="AC151" s="80" t="s">
        <v>48</v>
      </c>
      <c r="AD151" s="39" t="s">
        <v>94</v>
      </c>
      <c r="AE151" s="93" t="s">
        <v>95</v>
      </c>
      <c r="AF151" s="93" t="s">
        <v>87</v>
      </c>
      <c r="AG151" s="39" t="s">
        <v>42</v>
      </c>
      <c r="AH151" s="39" t="s">
        <v>42</v>
      </c>
      <c r="AI151" s="39" t="s">
        <v>288</v>
      </c>
    </row>
    <row r="152" s="4" customFormat="1" ht="100" customHeight="1" spans="1:35">
      <c r="A152" s="41"/>
      <c r="B152" s="42" t="s">
        <v>856</v>
      </c>
      <c r="C152" s="37" t="s">
        <v>857</v>
      </c>
      <c r="D152" s="38" t="s">
        <v>64</v>
      </c>
      <c r="E152" s="35"/>
      <c r="F152" s="37" t="s">
        <v>837</v>
      </c>
      <c r="G152" s="37" t="s">
        <v>332</v>
      </c>
      <c r="H152" s="35"/>
      <c r="I152" s="37" t="s">
        <v>480</v>
      </c>
      <c r="J152" s="58" t="s">
        <v>858</v>
      </c>
      <c r="K152" s="37" t="s">
        <v>195</v>
      </c>
      <c r="L152" s="35">
        <v>1088</v>
      </c>
      <c r="M152" s="35">
        <v>1088</v>
      </c>
      <c r="N152" s="37" t="s">
        <v>92</v>
      </c>
      <c r="O152" s="58" t="s">
        <v>216</v>
      </c>
      <c r="P152" s="39">
        <v>6</v>
      </c>
      <c r="Q152" s="39" t="s">
        <v>42</v>
      </c>
      <c r="R152" s="39" t="s">
        <v>42</v>
      </c>
      <c r="S152" s="39" t="s">
        <v>42</v>
      </c>
      <c r="T152" s="39" t="s">
        <v>42</v>
      </c>
      <c r="U152" s="39" t="s">
        <v>42</v>
      </c>
      <c r="V152" s="39">
        <v>6</v>
      </c>
      <c r="W152" s="77">
        <v>27</v>
      </c>
      <c r="X152" s="37"/>
      <c r="Y152" s="37"/>
      <c r="Z152" s="37"/>
      <c r="AA152" s="37"/>
      <c r="AB152" s="111" t="s">
        <v>859</v>
      </c>
      <c r="AC152" s="35"/>
      <c r="AD152" s="35" t="s">
        <v>860</v>
      </c>
      <c r="AE152" s="114" t="s">
        <v>445</v>
      </c>
      <c r="AF152" s="114" t="s">
        <v>861</v>
      </c>
      <c r="AG152" s="37" t="s">
        <v>862</v>
      </c>
      <c r="AH152" s="39" t="s">
        <v>42</v>
      </c>
      <c r="AI152" s="93" t="s">
        <v>235</v>
      </c>
    </row>
    <row r="153" s="4" customFormat="1" ht="100" customHeight="1" spans="1:35">
      <c r="A153" s="41"/>
      <c r="B153" s="42" t="s">
        <v>863</v>
      </c>
      <c r="C153" s="37" t="s">
        <v>864</v>
      </c>
      <c r="D153" s="38" t="s">
        <v>64</v>
      </c>
      <c r="E153" s="35"/>
      <c r="F153" s="37" t="s">
        <v>837</v>
      </c>
      <c r="G153" s="37" t="s">
        <v>332</v>
      </c>
      <c r="H153" s="35"/>
      <c r="I153" s="37" t="s">
        <v>350</v>
      </c>
      <c r="J153" s="58" t="s">
        <v>865</v>
      </c>
      <c r="K153" s="37" t="s">
        <v>195</v>
      </c>
      <c r="L153" s="39">
        <v>17000</v>
      </c>
      <c r="M153" s="35"/>
      <c r="N153" s="37" t="s">
        <v>189</v>
      </c>
      <c r="O153" s="67" t="s">
        <v>42</v>
      </c>
      <c r="P153" s="39">
        <v>8</v>
      </c>
      <c r="Q153" s="39"/>
      <c r="R153" s="39" t="s">
        <v>42</v>
      </c>
      <c r="S153" s="39" t="s">
        <v>42</v>
      </c>
      <c r="T153" s="39" t="s">
        <v>42</v>
      </c>
      <c r="U153" s="39" t="s">
        <v>42</v>
      </c>
      <c r="V153" s="39">
        <v>8</v>
      </c>
      <c r="W153" s="77">
        <v>36</v>
      </c>
      <c r="X153" s="83"/>
      <c r="Y153" s="83"/>
      <c r="Z153" s="93"/>
      <c r="AA153" s="93"/>
      <c r="AB153" s="111"/>
      <c r="AC153" s="39"/>
      <c r="AD153" s="39"/>
      <c r="AE153" s="39"/>
      <c r="AF153" s="39"/>
      <c r="AG153" s="39"/>
      <c r="AH153" s="39"/>
      <c r="AI153" s="39"/>
    </row>
    <row r="154" s="4" customFormat="1" ht="100" customHeight="1" spans="1:35">
      <c r="A154" s="41"/>
      <c r="B154" s="42" t="s">
        <v>866</v>
      </c>
      <c r="C154" s="37" t="s">
        <v>867</v>
      </c>
      <c r="D154" s="38" t="s">
        <v>64</v>
      </c>
      <c r="E154" s="39"/>
      <c r="F154" s="37" t="s">
        <v>837</v>
      </c>
      <c r="G154" s="37" t="s">
        <v>332</v>
      </c>
      <c r="H154" s="39"/>
      <c r="I154" s="37" t="s">
        <v>578</v>
      </c>
      <c r="J154" s="58" t="s">
        <v>868</v>
      </c>
      <c r="K154" s="37" t="s">
        <v>195</v>
      </c>
      <c r="L154" s="39">
        <v>2000</v>
      </c>
      <c r="M154" s="39"/>
      <c r="N154" s="37" t="s">
        <v>189</v>
      </c>
      <c r="O154" s="67" t="s">
        <v>42</v>
      </c>
      <c r="P154" s="39" t="s">
        <v>42</v>
      </c>
      <c r="Q154" s="39" t="s">
        <v>42</v>
      </c>
      <c r="R154" s="39" t="s">
        <v>42</v>
      </c>
      <c r="S154" s="39" t="s">
        <v>42</v>
      </c>
      <c r="T154" s="39" t="s">
        <v>42</v>
      </c>
      <c r="U154" s="39" t="s">
        <v>42</v>
      </c>
      <c r="V154" s="39" t="s">
        <v>42</v>
      </c>
      <c r="W154" s="77" t="s">
        <v>42</v>
      </c>
      <c r="X154" s="83"/>
      <c r="Y154" s="83"/>
      <c r="Z154" s="93"/>
      <c r="AA154" s="93"/>
      <c r="AB154" s="111"/>
      <c r="AC154" s="39"/>
      <c r="AD154" s="39"/>
      <c r="AE154" s="39"/>
      <c r="AF154" s="39"/>
      <c r="AG154" s="39"/>
      <c r="AH154" s="39"/>
      <c r="AI154" s="39"/>
    </row>
    <row r="155" s="4" customFormat="1" ht="100" customHeight="1" spans="1:35">
      <c r="A155" s="41"/>
      <c r="B155" s="42" t="s">
        <v>869</v>
      </c>
      <c r="C155" s="37" t="s">
        <v>870</v>
      </c>
      <c r="D155" s="38" t="s">
        <v>64</v>
      </c>
      <c r="E155" s="47"/>
      <c r="F155" s="37" t="s">
        <v>837</v>
      </c>
      <c r="G155" s="37" t="s">
        <v>332</v>
      </c>
      <c r="H155" s="47"/>
      <c r="I155" s="37" t="s">
        <v>578</v>
      </c>
      <c r="J155" s="58" t="s">
        <v>871</v>
      </c>
      <c r="K155" s="37" t="s">
        <v>195</v>
      </c>
      <c r="L155" s="39">
        <v>5500</v>
      </c>
      <c r="M155" s="47"/>
      <c r="N155" s="37" t="s">
        <v>189</v>
      </c>
      <c r="O155" s="121" t="s">
        <v>42</v>
      </c>
      <c r="P155" s="39" t="s">
        <v>42</v>
      </c>
      <c r="Q155" s="39" t="s">
        <v>42</v>
      </c>
      <c r="R155" s="39" t="s">
        <v>42</v>
      </c>
      <c r="S155" s="39" t="s">
        <v>42</v>
      </c>
      <c r="T155" s="39" t="s">
        <v>42</v>
      </c>
      <c r="U155" s="39" t="s">
        <v>42</v>
      </c>
      <c r="V155" s="39" t="s">
        <v>42</v>
      </c>
      <c r="W155" s="77" t="s">
        <v>42</v>
      </c>
      <c r="X155" s="153"/>
      <c r="Y155" s="153"/>
      <c r="Z155" s="47"/>
      <c r="AA155" s="47"/>
      <c r="AB155" s="111"/>
      <c r="AC155" s="39"/>
      <c r="AD155" s="39"/>
      <c r="AE155" s="39"/>
      <c r="AF155" s="39"/>
      <c r="AG155" s="39"/>
      <c r="AH155" s="39"/>
      <c r="AI155" s="39"/>
    </row>
    <row r="156" s="4" customFormat="1" ht="120" customHeight="1" spans="1:35">
      <c r="A156" s="35">
        <f>A148+1</f>
        <v>73</v>
      </c>
      <c r="B156" s="36"/>
      <c r="C156" s="37" t="s">
        <v>872</v>
      </c>
      <c r="D156" s="38" t="s">
        <v>55</v>
      </c>
      <c r="E156" s="39" t="s">
        <v>56</v>
      </c>
      <c r="F156" s="37" t="s">
        <v>402</v>
      </c>
      <c r="G156" s="37" t="s">
        <v>873</v>
      </c>
      <c r="H156" s="37" t="s">
        <v>874</v>
      </c>
      <c r="I156" s="37" t="s">
        <v>875</v>
      </c>
      <c r="J156" s="56" t="s">
        <v>876</v>
      </c>
      <c r="K156" s="37" t="s">
        <v>195</v>
      </c>
      <c r="L156" s="39">
        <v>24700</v>
      </c>
      <c r="M156" s="39">
        <v>9100</v>
      </c>
      <c r="N156" s="37" t="s">
        <v>46</v>
      </c>
      <c r="O156" s="58" t="s">
        <v>877</v>
      </c>
      <c r="P156" s="39" t="s">
        <v>42</v>
      </c>
      <c r="Q156" s="39" t="s">
        <v>42</v>
      </c>
      <c r="R156" s="39" t="s">
        <v>42</v>
      </c>
      <c r="S156" s="39" t="s">
        <v>42</v>
      </c>
      <c r="T156" s="39" t="s">
        <v>42</v>
      </c>
      <c r="U156" s="39" t="s">
        <v>42</v>
      </c>
      <c r="V156" s="39" t="s">
        <v>42</v>
      </c>
      <c r="W156" s="77"/>
      <c r="X156" s="37"/>
      <c r="Y156" s="58"/>
      <c r="Z156" s="58"/>
      <c r="AA156" s="37">
        <v>6800</v>
      </c>
      <c r="AB156" s="111" t="s">
        <v>878</v>
      </c>
      <c r="AC156" s="80" t="s">
        <v>48</v>
      </c>
      <c r="AD156" s="39" t="s">
        <v>203</v>
      </c>
      <c r="AE156" s="39"/>
      <c r="AF156" s="93">
        <v>45992</v>
      </c>
      <c r="AG156" s="93"/>
      <c r="AH156" s="93"/>
      <c r="AI156" s="39" t="s">
        <v>879</v>
      </c>
    </row>
    <row r="157" s="4" customFormat="1" ht="100" customHeight="1" spans="1:35">
      <c r="A157" s="41"/>
      <c r="B157" s="42" t="s">
        <v>880</v>
      </c>
      <c r="C157" s="37" t="s">
        <v>881</v>
      </c>
      <c r="D157" s="38" t="s">
        <v>55</v>
      </c>
      <c r="E157" s="39"/>
      <c r="F157" s="37" t="s">
        <v>873</v>
      </c>
      <c r="G157" s="37" t="s">
        <v>873</v>
      </c>
      <c r="H157" s="37" t="s">
        <v>873</v>
      </c>
      <c r="I157" s="37" t="s">
        <v>882</v>
      </c>
      <c r="J157" s="56" t="s">
        <v>883</v>
      </c>
      <c r="K157" s="37" t="s">
        <v>195</v>
      </c>
      <c r="L157" s="35">
        <v>700</v>
      </c>
      <c r="M157" s="35"/>
      <c r="N157" s="37" t="s">
        <v>189</v>
      </c>
      <c r="O157" s="58"/>
      <c r="P157" s="39" t="s">
        <v>42</v>
      </c>
      <c r="Q157" s="39" t="s">
        <v>42</v>
      </c>
      <c r="R157" s="39" t="s">
        <v>42</v>
      </c>
      <c r="S157" s="39" t="s">
        <v>42</v>
      </c>
      <c r="T157" s="39" t="s">
        <v>42</v>
      </c>
      <c r="U157" s="39" t="s">
        <v>42</v>
      </c>
      <c r="V157" s="39" t="s">
        <v>42</v>
      </c>
      <c r="W157" s="77"/>
      <c r="X157" s="37"/>
      <c r="Y157" s="58"/>
      <c r="Z157" s="63"/>
      <c r="AA157" s="63"/>
      <c r="AB157" s="94"/>
      <c r="AC157" s="35"/>
      <c r="AD157" s="35"/>
      <c r="AE157" s="35"/>
      <c r="AF157" s="35"/>
      <c r="AG157" s="35"/>
      <c r="AH157" s="35"/>
      <c r="AI157" s="35"/>
    </row>
    <row r="158" s="4" customFormat="1" ht="120" customHeight="1" spans="1:35">
      <c r="A158" s="35">
        <f>A156+1</f>
        <v>74</v>
      </c>
      <c r="B158" s="36"/>
      <c r="C158" s="134" t="s">
        <v>884</v>
      </c>
      <c r="D158" s="38" t="s">
        <v>40</v>
      </c>
      <c r="E158" s="39"/>
      <c r="F158" s="37" t="s">
        <v>885</v>
      </c>
      <c r="G158" s="37" t="s">
        <v>402</v>
      </c>
      <c r="H158" s="37" t="s">
        <v>531</v>
      </c>
      <c r="I158" s="37" t="s">
        <v>532</v>
      </c>
      <c r="J158" s="56" t="s">
        <v>886</v>
      </c>
      <c r="K158" s="37" t="s">
        <v>359</v>
      </c>
      <c r="L158" s="39">
        <v>12000</v>
      </c>
      <c r="M158" s="39">
        <v>500</v>
      </c>
      <c r="N158" s="37" t="s">
        <v>92</v>
      </c>
      <c r="O158" s="59" t="s">
        <v>887</v>
      </c>
      <c r="P158" s="39" t="s">
        <v>42</v>
      </c>
      <c r="Q158" s="39" t="s">
        <v>42</v>
      </c>
      <c r="R158" s="39"/>
      <c r="S158" s="39" t="s">
        <v>42</v>
      </c>
      <c r="T158" s="39" t="s">
        <v>42</v>
      </c>
      <c r="U158" s="39" t="s">
        <v>42</v>
      </c>
      <c r="V158" s="39" t="s">
        <v>42</v>
      </c>
      <c r="W158" s="77">
        <v>65</v>
      </c>
      <c r="X158" s="80"/>
      <c r="Y158" s="80"/>
      <c r="Z158" s="39"/>
      <c r="AA158" s="39">
        <v>40</v>
      </c>
      <c r="AB158" s="94" t="s">
        <v>888</v>
      </c>
      <c r="AC158" s="37" t="s">
        <v>48</v>
      </c>
      <c r="AD158" s="35" t="s">
        <v>860</v>
      </c>
      <c r="AE158" s="93" t="s">
        <v>70</v>
      </c>
      <c r="AF158" s="93">
        <v>46143</v>
      </c>
      <c r="AG158" s="93"/>
      <c r="AH158" s="93"/>
      <c r="AI158" s="39" t="s">
        <v>889</v>
      </c>
    </row>
    <row r="159" s="4" customFormat="1" ht="120" customHeight="1" spans="1:35">
      <c r="A159" s="35">
        <f>A158+1</f>
        <v>75</v>
      </c>
      <c r="B159" s="36"/>
      <c r="C159" s="37" t="s">
        <v>890</v>
      </c>
      <c r="D159" s="38" t="s">
        <v>55</v>
      </c>
      <c r="E159" s="39"/>
      <c r="F159" s="37" t="s">
        <v>891</v>
      </c>
      <c r="G159" s="37" t="s">
        <v>402</v>
      </c>
      <c r="H159" s="39"/>
      <c r="I159" s="37" t="s">
        <v>892</v>
      </c>
      <c r="J159" s="56" t="s">
        <v>893</v>
      </c>
      <c r="K159" s="37" t="s">
        <v>359</v>
      </c>
      <c r="L159" s="39">
        <v>17800</v>
      </c>
      <c r="M159" s="39"/>
      <c r="N159" s="37" t="s">
        <v>189</v>
      </c>
      <c r="O159" s="59"/>
      <c r="P159" s="39"/>
      <c r="Q159" s="39"/>
      <c r="R159" s="39"/>
      <c r="S159" s="39"/>
      <c r="T159" s="39"/>
      <c r="U159" s="39"/>
      <c r="V159" s="39"/>
      <c r="W159" s="77"/>
      <c r="X159" s="80"/>
      <c r="Y159" s="59"/>
      <c r="Z159" s="56"/>
      <c r="AA159" s="56"/>
      <c r="AB159" s="111"/>
      <c r="AC159" s="39"/>
      <c r="AD159" s="39"/>
      <c r="AE159" s="39"/>
      <c r="AF159" s="39"/>
      <c r="AG159" s="39"/>
      <c r="AH159" s="39"/>
      <c r="AI159" s="39"/>
    </row>
    <row r="160" s="4" customFormat="1" ht="120" customHeight="1" spans="1:35">
      <c r="A160" s="35">
        <f>A159+1</f>
        <v>76</v>
      </c>
      <c r="B160" s="36"/>
      <c r="C160" s="37" t="s">
        <v>894</v>
      </c>
      <c r="D160" s="38" t="s">
        <v>40</v>
      </c>
      <c r="E160" s="37" t="s">
        <v>895</v>
      </c>
      <c r="F160" s="37" t="s">
        <v>356</v>
      </c>
      <c r="G160" s="37" t="s">
        <v>402</v>
      </c>
      <c r="H160" s="39"/>
      <c r="I160" s="37" t="s">
        <v>896</v>
      </c>
      <c r="J160" s="58" t="s">
        <v>897</v>
      </c>
      <c r="K160" s="37" t="s">
        <v>359</v>
      </c>
      <c r="L160" s="39">
        <v>188319</v>
      </c>
      <c r="M160" s="39">
        <v>21525</v>
      </c>
      <c r="N160" s="37" t="s">
        <v>92</v>
      </c>
      <c r="O160" s="59"/>
      <c r="P160" s="39"/>
      <c r="Q160" s="39"/>
      <c r="R160" s="39"/>
      <c r="S160" s="39"/>
      <c r="T160" s="39"/>
      <c r="U160" s="39"/>
      <c r="V160" s="39"/>
      <c r="W160" s="77"/>
      <c r="X160" s="80"/>
      <c r="Y160" s="80"/>
      <c r="Z160" s="39">
        <f>SUM(Z161:Z175)+Z69</f>
        <v>7461</v>
      </c>
      <c r="AA160" s="39">
        <v>7461</v>
      </c>
      <c r="AB160" s="94" t="s">
        <v>898</v>
      </c>
      <c r="AC160" s="80" t="s">
        <v>48</v>
      </c>
      <c r="AD160" s="39"/>
      <c r="AE160" s="39"/>
      <c r="AF160" s="93"/>
      <c r="AG160" s="93"/>
      <c r="AH160" s="35"/>
      <c r="AI160" s="39" t="s">
        <v>899</v>
      </c>
    </row>
    <row r="161" s="4" customFormat="1" ht="100" customHeight="1" spans="1:35">
      <c r="A161" s="35"/>
      <c r="B161" s="42" t="s">
        <v>900</v>
      </c>
      <c r="C161" s="37" t="s">
        <v>901</v>
      </c>
      <c r="D161" s="38" t="s">
        <v>40</v>
      </c>
      <c r="E161" s="39" t="s">
        <v>56</v>
      </c>
      <c r="F161" s="37" t="s">
        <v>402</v>
      </c>
      <c r="G161" s="37" t="s">
        <v>902</v>
      </c>
      <c r="H161" s="37" t="s">
        <v>771</v>
      </c>
      <c r="I161" s="37" t="s">
        <v>578</v>
      </c>
      <c r="J161" s="59" t="s">
        <v>903</v>
      </c>
      <c r="K161" s="37" t="s">
        <v>195</v>
      </c>
      <c r="L161" s="39">
        <v>5148.95</v>
      </c>
      <c r="M161" s="39">
        <v>2000</v>
      </c>
      <c r="N161" s="37" t="s">
        <v>46</v>
      </c>
      <c r="O161" s="58" t="s">
        <v>216</v>
      </c>
      <c r="P161" s="39" t="s">
        <v>42</v>
      </c>
      <c r="Q161" s="39" t="s">
        <v>42</v>
      </c>
      <c r="R161" s="39" t="s">
        <v>42</v>
      </c>
      <c r="S161" s="39" t="s">
        <v>42</v>
      </c>
      <c r="T161" s="39" t="s">
        <v>42</v>
      </c>
      <c r="U161" s="39" t="s">
        <v>42</v>
      </c>
      <c r="V161" s="39" t="s">
        <v>42</v>
      </c>
      <c r="W161" s="77"/>
      <c r="X161" s="37" t="s">
        <v>48</v>
      </c>
      <c r="Y161" s="37" t="s">
        <v>901</v>
      </c>
      <c r="Z161" s="37">
        <v>1200</v>
      </c>
      <c r="AA161" s="37">
        <v>1480</v>
      </c>
      <c r="AB161" s="111" t="s">
        <v>904</v>
      </c>
      <c r="AC161" s="79" t="s">
        <v>48</v>
      </c>
      <c r="AD161" s="39" t="s">
        <v>203</v>
      </c>
      <c r="AE161" s="39"/>
      <c r="AF161" s="39" t="s">
        <v>106</v>
      </c>
      <c r="AG161" s="201"/>
      <c r="AH161" s="58"/>
      <c r="AI161" s="39" t="s">
        <v>599</v>
      </c>
    </row>
    <row r="162" s="4" customFormat="1" ht="100" customHeight="1" spans="1:35">
      <c r="A162" s="41"/>
      <c r="B162" s="42" t="s">
        <v>905</v>
      </c>
      <c r="C162" s="37" t="s">
        <v>906</v>
      </c>
      <c r="D162" s="38" t="s">
        <v>40</v>
      </c>
      <c r="E162" s="43"/>
      <c r="F162" s="37" t="s">
        <v>356</v>
      </c>
      <c r="G162" s="37" t="s">
        <v>38</v>
      </c>
      <c r="H162" s="37" t="s">
        <v>109</v>
      </c>
      <c r="I162" s="37" t="s">
        <v>43</v>
      </c>
      <c r="J162" s="56" t="s">
        <v>907</v>
      </c>
      <c r="K162" s="37" t="s">
        <v>359</v>
      </c>
      <c r="L162" s="39">
        <v>1500</v>
      </c>
      <c r="M162" s="39">
        <v>1500</v>
      </c>
      <c r="N162" s="37" t="s">
        <v>92</v>
      </c>
      <c r="O162" s="58" t="s">
        <v>216</v>
      </c>
      <c r="P162" s="39">
        <v>6</v>
      </c>
      <c r="Q162" s="39" t="s">
        <v>42</v>
      </c>
      <c r="R162" s="39">
        <v>100</v>
      </c>
      <c r="S162" s="39" t="s">
        <v>42</v>
      </c>
      <c r="T162" s="39" t="s">
        <v>42</v>
      </c>
      <c r="U162" s="39" t="s">
        <v>42</v>
      </c>
      <c r="V162" s="39" t="s">
        <v>42</v>
      </c>
      <c r="W162" s="77">
        <v>2000</v>
      </c>
      <c r="X162" s="37"/>
      <c r="Y162" s="58"/>
      <c r="Z162" s="58"/>
      <c r="AA162" s="58"/>
      <c r="AB162" s="111"/>
      <c r="AC162" s="39"/>
      <c r="AD162" s="39" t="s">
        <v>95</v>
      </c>
      <c r="AE162" s="39" t="s">
        <v>70</v>
      </c>
      <c r="AF162" s="39" t="s">
        <v>52</v>
      </c>
      <c r="AG162" s="39"/>
      <c r="AH162" s="35"/>
      <c r="AI162" s="39" t="s">
        <v>235</v>
      </c>
    </row>
    <row r="163" s="4" customFormat="1" ht="100" customHeight="1" spans="1:35">
      <c r="A163" s="41"/>
      <c r="B163" s="42" t="s">
        <v>908</v>
      </c>
      <c r="C163" s="37" t="s">
        <v>909</v>
      </c>
      <c r="D163" s="38" t="s">
        <v>40</v>
      </c>
      <c r="E163" s="43"/>
      <c r="F163" s="37" t="s">
        <v>356</v>
      </c>
      <c r="G163" s="37" t="s">
        <v>38</v>
      </c>
      <c r="H163" s="37" t="s">
        <v>109</v>
      </c>
      <c r="I163" s="37" t="s">
        <v>43</v>
      </c>
      <c r="J163" s="56" t="s">
        <v>910</v>
      </c>
      <c r="K163" s="37" t="s">
        <v>359</v>
      </c>
      <c r="L163" s="39">
        <v>16000</v>
      </c>
      <c r="M163" s="39">
        <v>3000</v>
      </c>
      <c r="N163" s="37" t="s">
        <v>92</v>
      </c>
      <c r="O163" s="58" t="s">
        <v>911</v>
      </c>
      <c r="P163" s="39" t="s">
        <v>42</v>
      </c>
      <c r="Q163" s="39" t="s">
        <v>42</v>
      </c>
      <c r="R163" s="39">
        <v>80</v>
      </c>
      <c r="S163" s="39" t="s">
        <v>42</v>
      </c>
      <c r="T163" s="39" t="s">
        <v>42</v>
      </c>
      <c r="U163" s="39" t="s">
        <v>42</v>
      </c>
      <c r="V163" s="39" t="s">
        <v>42</v>
      </c>
      <c r="W163" s="77">
        <v>1000</v>
      </c>
      <c r="X163" s="37"/>
      <c r="Y163" s="58"/>
      <c r="Z163" s="58"/>
      <c r="AA163" s="58"/>
      <c r="AB163" s="111"/>
      <c r="AC163" s="39"/>
      <c r="AD163" s="39" t="s">
        <v>162</v>
      </c>
      <c r="AE163" s="39" t="s">
        <v>52</v>
      </c>
      <c r="AF163" s="93">
        <v>45992</v>
      </c>
      <c r="AG163" s="93"/>
      <c r="AH163" s="35"/>
      <c r="AI163" s="39" t="s">
        <v>912</v>
      </c>
    </row>
    <row r="164" s="4" customFormat="1" ht="100" customHeight="1" spans="1:35">
      <c r="A164" s="35"/>
      <c r="B164" s="42" t="s">
        <v>913</v>
      </c>
      <c r="C164" s="37" t="s">
        <v>914</v>
      </c>
      <c r="D164" s="38" t="s">
        <v>40</v>
      </c>
      <c r="E164" s="39"/>
      <c r="F164" s="37" t="s">
        <v>356</v>
      </c>
      <c r="G164" s="37" t="s">
        <v>915</v>
      </c>
      <c r="H164" s="39"/>
      <c r="I164" s="37" t="s">
        <v>365</v>
      </c>
      <c r="J164" s="58" t="s">
        <v>916</v>
      </c>
      <c r="K164" s="37" t="s">
        <v>195</v>
      </c>
      <c r="L164" s="77">
        <v>5600</v>
      </c>
      <c r="M164" s="39">
        <v>1800</v>
      </c>
      <c r="N164" s="37" t="s">
        <v>92</v>
      </c>
      <c r="O164" s="58" t="s">
        <v>216</v>
      </c>
      <c r="P164" s="39" t="s">
        <v>42</v>
      </c>
      <c r="Q164" s="39" t="s">
        <v>42</v>
      </c>
      <c r="R164" s="39" t="s">
        <v>42</v>
      </c>
      <c r="S164" s="39" t="s">
        <v>42</v>
      </c>
      <c r="T164" s="39" t="s">
        <v>42</v>
      </c>
      <c r="U164" s="39" t="s">
        <v>42</v>
      </c>
      <c r="V164" s="39" t="s">
        <v>42</v>
      </c>
      <c r="W164" s="77"/>
      <c r="X164" s="37" t="s">
        <v>48</v>
      </c>
      <c r="Y164" s="37" t="s">
        <v>917</v>
      </c>
      <c r="Z164" s="37">
        <v>2004</v>
      </c>
      <c r="AA164" s="37">
        <v>2005</v>
      </c>
      <c r="AB164" s="110" t="s">
        <v>918</v>
      </c>
      <c r="AC164" s="83" t="s">
        <v>48</v>
      </c>
      <c r="AD164" s="93" t="s">
        <v>203</v>
      </c>
      <c r="AE164" s="93" t="s">
        <v>113</v>
      </c>
      <c r="AF164" s="93" t="s">
        <v>52</v>
      </c>
      <c r="AG164" s="83" t="s">
        <v>42</v>
      </c>
      <c r="AH164" s="83" t="s">
        <v>919</v>
      </c>
      <c r="AI164" s="56" t="s">
        <v>920</v>
      </c>
    </row>
    <row r="165" s="4" customFormat="1" ht="100" customHeight="1" spans="1:35">
      <c r="A165" s="41"/>
      <c r="B165" s="42" t="s">
        <v>921</v>
      </c>
      <c r="C165" s="37" t="s">
        <v>922</v>
      </c>
      <c r="D165" s="38" t="s">
        <v>40</v>
      </c>
      <c r="E165" s="39"/>
      <c r="F165" s="37" t="s">
        <v>356</v>
      </c>
      <c r="G165" s="37" t="s">
        <v>364</v>
      </c>
      <c r="H165" s="39"/>
      <c r="I165" s="37" t="s">
        <v>365</v>
      </c>
      <c r="J165" s="58" t="s">
        <v>923</v>
      </c>
      <c r="K165" s="37" t="s">
        <v>359</v>
      </c>
      <c r="L165" s="170">
        <v>2500</v>
      </c>
      <c r="M165" s="170">
        <v>2350</v>
      </c>
      <c r="N165" s="37" t="s">
        <v>92</v>
      </c>
      <c r="O165" s="58" t="s">
        <v>216</v>
      </c>
      <c r="P165" s="39">
        <v>118.5</v>
      </c>
      <c r="Q165" s="39" t="s">
        <v>42</v>
      </c>
      <c r="R165" s="39" t="s">
        <v>42</v>
      </c>
      <c r="S165" s="39" t="s">
        <v>42</v>
      </c>
      <c r="T165" s="39" t="s">
        <v>42</v>
      </c>
      <c r="U165" s="39" t="s">
        <v>42</v>
      </c>
      <c r="V165" s="39" t="s">
        <v>42</v>
      </c>
      <c r="W165" s="77">
        <v>632.79</v>
      </c>
      <c r="X165" s="37" t="s">
        <v>48</v>
      </c>
      <c r="Y165" s="37" t="s">
        <v>924</v>
      </c>
      <c r="Z165" s="132">
        <v>2050</v>
      </c>
      <c r="AA165" s="132">
        <v>2051</v>
      </c>
      <c r="AB165" s="110" t="s">
        <v>925</v>
      </c>
      <c r="AC165" s="79" t="s">
        <v>48</v>
      </c>
      <c r="AD165" s="93" t="s">
        <v>203</v>
      </c>
      <c r="AE165" s="93" t="s">
        <v>94</v>
      </c>
      <c r="AF165" s="39" t="s">
        <v>52</v>
      </c>
      <c r="AG165" s="80" t="s">
        <v>926</v>
      </c>
      <c r="AH165" s="35"/>
      <c r="AI165" s="93" t="s">
        <v>920</v>
      </c>
    </row>
    <row r="166" s="4" customFormat="1" ht="100" customHeight="1" spans="1:35">
      <c r="A166" s="41"/>
      <c r="B166" s="42" t="s">
        <v>927</v>
      </c>
      <c r="C166" s="37" t="s">
        <v>928</v>
      </c>
      <c r="D166" s="38" t="s">
        <v>40</v>
      </c>
      <c r="E166" s="39"/>
      <c r="F166" s="37" t="s">
        <v>356</v>
      </c>
      <c r="G166" s="37" t="s">
        <v>364</v>
      </c>
      <c r="H166" s="39"/>
      <c r="I166" s="37" t="s">
        <v>365</v>
      </c>
      <c r="J166" s="56" t="s">
        <v>929</v>
      </c>
      <c r="K166" s="37" t="s">
        <v>359</v>
      </c>
      <c r="L166" s="170">
        <v>620</v>
      </c>
      <c r="M166" s="170">
        <v>620</v>
      </c>
      <c r="N166" s="37" t="s">
        <v>92</v>
      </c>
      <c r="O166" s="58" t="s">
        <v>216</v>
      </c>
      <c r="P166" s="39">
        <v>12</v>
      </c>
      <c r="Q166" s="39" t="s">
        <v>42</v>
      </c>
      <c r="R166" s="39" t="s">
        <v>42</v>
      </c>
      <c r="S166" s="39" t="s">
        <v>42</v>
      </c>
      <c r="T166" s="39" t="s">
        <v>42</v>
      </c>
      <c r="U166" s="39" t="s">
        <v>42</v>
      </c>
      <c r="V166" s="39" t="s">
        <v>42</v>
      </c>
      <c r="W166" s="77">
        <v>64.08</v>
      </c>
      <c r="X166" s="37"/>
      <c r="Y166" s="58"/>
      <c r="Z166" s="58"/>
      <c r="AA166" s="37">
        <v>100</v>
      </c>
      <c r="AB166" s="110" t="s">
        <v>930</v>
      </c>
      <c r="AC166" s="83" t="s">
        <v>48</v>
      </c>
      <c r="AD166" s="93" t="s">
        <v>203</v>
      </c>
      <c r="AE166" s="93" t="s">
        <v>94</v>
      </c>
      <c r="AF166" s="39" t="s">
        <v>52</v>
      </c>
      <c r="AG166" s="80" t="s">
        <v>931</v>
      </c>
      <c r="AH166" s="35"/>
      <c r="AI166" s="93" t="s">
        <v>920</v>
      </c>
    </row>
    <row r="167" s="4" customFormat="1" ht="100" customHeight="1" spans="1:35">
      <c r="A167" s="41"/>
      <c r="B167" s="42" t="s">
        <v>932</v>
      </c>
      <c r="C167" s="37" t="s">
        <v>933</v>
      </c>
      <c r="D167" s="38" t="s">
        <v>40</v>
      </c>
      <c r="E167" s="39"/>
      <c r="F167" s="37" t="s">
        <v>356</v>
      </c>
      <c r="G167" s="37" t="s">
        <v>364</v>
      </c>
      <c r="H167" s="39"/>
      <c r="I167" s="37" t="s">
        <v>365</v>
      </c>
      <c r="J167" s="63" t="s">
        <v>934</v>
      </c>
      <c r="K167" s="37" t="s">
        <v>359</v>
      </c>
      <c r="L167" s="39">
        <v>1703.51</v>
      </c>
      <c r="M167" s="39">
        <v>700</v>
      </c>
      <c r="N167" s="37" t="s">
        <v>92</v>
      </c>
      <c r="O167" s="58" t="s">
        <v>935</v>
      </c>
      <c r="P167" s="39" t="s">
        <v>42</v>
      </c>
      <c r="Q167" s="39" t="s">
        <v>42</v>
      </c>
      <c r="R167" s="39" t="s">
        <v>42</v>
      </c>
      <c r="S167" s="39" t="s">
        <v>42</v>
      </c>
      <c r="T167" s="39" t="s">
        <v>42</v>
      </c>
      <c r="U167" s="39" t="s">
        <v>42</v>
      </c>
      <c r="V167" s="39" t="s">
        <v>42</v>
      </c>
      <c r="W167" s="77"/>
      <c r="X167" s="37"/>
      <c r="Y167" s="58"/>
      <c r="Z167" s="58"/>
      <c r="AA167" s="37">
        <v>5</v>
      </c>
      <c r="AB167" s="110" t="s">
        <v>936</v>
      </c>
      <c r="AC167" s="93"/>
      <c r="AD167" s="93" t="s">
        <v>203</v>
      </c>
      <c r="AE167" s="39" t="s">
        <v>94</v>
      </c>
      <c r="AF167" s="93">
        <v>45992</v>
      </c>
      <c r="AG167" s="93"/>
      <c r="AH167" s="35"/>
      <c r="AI167" s="39" t="s">
        <v>519</v>
      </c>
    </row>
    <row r="168" s="4" customFormat="1" ht="100" customHeight="1" spans="1:35">
      <c r="A168" s="41"/>
      <c r="B168" s="42" t="s">
        <v>937</v>
      </c>
      <c r="C168" s="37" t="s">
        <v>938</v>
      </c>
      <c r="D168" s="38" t="s">
        <v>40</v>
      </c>
      <c r="E168" s="35"/>
      <c r="F168" s="37" t="s">
        <v>356</v>
      </c>
      <c r="G168" s="37" t="s">
        <v>488</v>
      </c>
      <c r="H168" s="39"/>
      <c r="I168" s="37" t="s">
        <v>489</v>
      </c>
      <c r="J168" s="58" t="s">
        <v>939</v>
      </c>
      <c r="K168" s="37" t="s">
        <v>359</v>
      </c>
      <c r="L168" s="35">
        <v>1015</v>
      </c>
      <c r="M168" s="35">
        <v>1015</v>
      </c>
      <c r="N168" s="37" t="s">
        <v>92</v>
      </c>
      <c r="O168" s="147" t="s">
        <v>216</v>
      </c>
      <c r="P168" s="39" t="s">
        <v>42</v>
      </c>
      <c r="Q168" s="39" t="s">
        <v>42</v>
      </c>
      <c r="R168" s="39" t="s">
        <v>42</v>
      </c>
      <c r="S168" s="39" t="s">
        <v>42</v>
      </c>
      <c r="T168" s="39" t="s">
        <v>42</v>
      </c>
      <c r="U168" s="39" t="s">
        <v>42</v>
      </c>
      <c r="V168" s="39" t="s">
        <v>42</v>
      </c>
      <c r="W168" s="77"/>
      <c r="X168" s="188"/>
      <c r="Y168" s="188"/>
      <c r="Z168" s="188"/>
      <c r="AA168" s="168">
        <v>25</v>
      </c>
      <c r="AB168" s="192" t="s">
        <v>831</v>
      </c>
      <c r="AC168" s="101"/>
      <c r="AD168" s="101" t="s">
        <v>113</v>
      </c>
      <c r="AE168" s="39" t="s">
        <v>95</v>
      </c>
      <c r="AF168" s="39" t="s">
        <v>101</v>
      </c>
      <c r="AG168" s="39" t="s">
        <v>42</v>
      </c>
      <c r="AH168" s="35" t="s">
        <v>42</v>
      </c>
      <c r="AI168" s="39" t="s">
        <v>940</v>
      </c>
    </row>
    <row r="169" s="4" customFormat="1" ht="100" customHeight="1" spans="1:35">
      <c r="A169" s="41"/>
      <c r="B169" s="42" t="s">
        <v>941</v>
      </c>
      <c r="C169" s="37" t="s">
        <v>942</v>
      </c>
      <c r="D169" s="38" t="s">
        <v>40</v>
      </c>
      <c r="E169" s="35"/>
      <c r="F169" s="37" t="s">
        <v>356</v>
      </c>
      <c r="G169" s="37" t="s">
        <v>488</v>
      </c>
      <c r="H169" s="39"/>
      <c r="I169" s="37" t="s">
        <v>489</v>
      </c>
      <c r="J169" s="56" t="s">
        <v>943</v>
      </c>
      <c r="K169" s="37" t="s">
        <v>359</v>
      </c>
      <c r="L169" s="35">
        <v>1700</v>
      </c>
      <c r="M169" s="35">
        <v>520</v>
      </c>
      <c r="N169" s="37" t="s">
        <v>92</v>
      </c>
      <c r="O169" s="58" t="s">
        <v>216</v>
      </c>
      <c r="P169" s="186" t="s">
        <v>944</v>
      </c>
      <c r="Q169" s="39" t="s">
        <v>42</v>
      </c>
      <c r="R169" s="39" t="s">
        <v>42</v>
      </c>
      <c r="S169" s="39" t="s">
        <v>42</v>
      </c>
      <c r="T169" s="39" t="s">
        <v>42</v>
      </c>
      <c r="U169" s="39" t="s">
        <v>42</v>
      </c>
      <c r="V169" s="39" t="s">
        <v>42</v>
      </c>
      <c r="W169" s="77">
        <v>12</v>
      </c>
      <c r="X169" s="188"/>
      <c r="Y169" s="188"/>
      <c r="Z169" s="188"/>
      <c r="AA169" s="168">
        <v>15</v>
      </c>
      <c r="AB169" s="192" t="s">
        <v>945</v>
      </c>
      <c r="AC169" s="80" t="s">
        <v>48</v>
      </c>
      <c r="AD169" s="101" t="s">
        <v>113</v>
      </c>
      <c r="AE169" s="39" t="s">
        <v>95</v>
      </c>
      <c r="AF169" s="39" t="s">
        <v>211</v>
      </c>
      <c r="AG169" s="39" t="s">
        <v>42</v>
      </c>
      <c r="AH169" s="35" t="s">
        <v>42</v>
      </c>
      <c r="AI169" s="39" t="s">
        <v>946</v>
      </c>
    </row>
    <row r="170" s="4" customFormat="1" ht="100" customHeight="1" spans="1:35">
      <c r="A170" s="41"/>
      <c r="B170" s="42" t="s">
        <v>947</v>
      </c>
      <c r="C170" s="37" t="s">
        <v>948</v>
      </c>
      <c r="D170" s="38" t="s">
        <v>40</v>
      </c>
      <c r="E170" s="35"/>
      <c r="F170" s="37" t="s">
        <v>356</v>
      </c>
      <c r="G170" s="37" t="s">
        <v>488</v>
      </c>
      <c r="H170" s="39"/>
      <c r="I170" s="37" t="s">
        <v>489</v>
      </c>
      <c r="J170" s="59" t="s">
        <v>949</v>
      </c>
      <c r="K170" s="37" t="s">
        <v>359</v>
      </c>
      <c r="L170" s="35">
        <v>3260</v>
      </c>
      <c r="M170" s="35">
        <v>620</v>
      </c>
      <c r="N170" s="37" t="s">
        <v>92</v>
      </c>
      <c r="O170" s="58" t="s">
        <v>216</v>
      </c>
      <c r="P170" s="39" t="s">
        <v>42</v>
      </c>
      <c r="Q170" s="39" t="s">
        <v>42</v>
      </c>
      <c r="R170" s="39" t="s">
        <v>42</v>
      </c>
      <c r="S170" s="39" t="s">
        <v>42</v>
      </c>
      <c r="T170" s="39" t="s">
        <v>42</v>
      </c>
      <c r="U170" s="39" t="s">
        <v>42</v>
      </c>
      <c r="V170" s="39" t="s">
        <v>42</v>
      </c>
      <c r="W170" s="77"/>
      <c r="X170" s="188"/>
      <c r="Y170" s="188"/>
      <c r="Z170" s="188"/>
      <c r="AA170" s="168">
        <v>15</v>
      </c>
      <c r="AB170" s="94" t="s">
        <v>950</v>
      </c>
      <c r="AC170" s="79" t="s">
        <v>48</v>
      </c>
      <c r="AD170" s="101" t="s">
        <v>94</v>
      </c>
      <c r="AE170" s="39" t="s">
        <v>70</v>
      </c>
      <c r="AF170" s="39" t="s">
        <v>52</v>
      </c>
      <c r="AG170" s="39" t="s">
        <v>42</v>
      </c>
      <c r="AH170" s="35" t="s">
        <v>42</v>
      </c>
      <c r="AI170" s="39" t="s">
        <v>96</v>
      </c>
    </row>
    <row r="171" s="4" customFormat="1" ht="100" customHeight="1" spans="1:35">
      <c r="A171" s="41"/>
      <c r="B171" s="42" t="s">
        <v>951</v>
      </c>
      <c r="C171" s="37" t="s">
        <v>952</v>
      </c>
      <c r="D171" s="38" t="s">
        <v>40</v>
      </c>
      <c r="E171" s="39"/>
      <c r="F171" s="37" t="s">
        <v>356</v>
      </c>
      <c r="G171" s="37" t="s">
        <v>565</v>
      </c>
      <c r="H171" s="39"/>
      <c r="I171" s="37" t="s">
        <v>566</v>
      </c>
      <c r="J171" s="56" t="s">
        <v>953</v>
      </c>
      <c r="K171" s="37" t="s">
        <v>359</v>
      </c>
      <c r="L171" s="39">
        <v>6000</v>
      </c>
      <c r="M171" s="39">
        <v>1000</v>
      </c>
      <c r="N171" s="37" t="s">
        <v>92</v>
      </c>
      <c r="O171" s="58" t="s">
        <v>954</v>
      </c>
      <c r="P171" s="39">
        <v>2</v>
      </c>
      <c r="Q171" s="39" t="s">
        <v>42</v>
      </c>
      <c r="R171" s="39" t="s">
        <v>42</v>
      </c>
      <c r="S171" s="39" t="s">
        <v>42</v>
      </c>
      <c r="T171" s="39" t="s">
        <v>42</v>
      </c>
      <c r="U171" s="39" t="s">
        <v>42</v>
      </c>
      <c r="V171" s="39" t="s">
        <v>42</v>
      </c>
      <c r="W171" s="77">
        <v>10</v>
      </c>
      <c r="X171" s="37"/>
      <c r="Y171" s="58"/>
      <c r="Z171" s="58"/>
      <c r="AA171" s="58"/>
      <c r="AB171" s="111" t="s">
        <v>955</v>
      </c>
      <c r="AC171" s="39"/>
      <c r="AD171" s="39" t="s">
        <v>106</v>
      </c>
      <c r="AE171" s="93" t="s">
        <v>101</v>
      </c>
      <c r="AF171" s="93">
        <v>46357</v>
      </c>
      <c r="AG171" s="93"/>
      <c r="AH171" s="35"/>
      <c r="AI171" s="39" t="s">
        <v>956</v>
      </c>
    </row>
    <row r="172" s="4" customFormat="1" ht="100" customHeight="1" spans="1:35">
      <c r="A172" s="41"/>
      <c r="B172" s="42" t="s">
        <v>957</v>
      </c>
      <c r="C172" s="37" t="s">
        <v>958</v>
      </c>
      <c r="D172" s="38" t="s">
        <v>40</v>
      </c>
      <c r="E172" s="39"/>
      <c r="F172" s="37" t="s">
        <v>356</v>
      </c>
      <c r="G172" s="37" t="s">
        <v>565</v>
      </c>
      <c r="H172" s="39"/>
      <c r="I172" s="37" t="s">
        <v>566</v>
      </c>
      <c r="J172" s="56" t="s">
        <v>959</v>
      </c>
      <c r="K172" s="37" t="s">
        <v>359</v>
      </c>
      <c r="L172" s="39">
        <v>2219.15</v>
      </c>
      <c r="M172" s="39">
        <v>500</v>
      </c>
      <c r="N172" s="37" t="s">
        <v>92</v>
      </c>
      <c r="O172" s="58" t="s">
        <v>960</v>
      </c>
      <c r="P172" s="39" t="s">
        <v>42</v>
      </c>
      <c r="Q172" s="39" t="s">
        <v>42</v>
      </c>
      <c r="R172" s="39" t="s">
        <v>42</v>
      </c>
      <c r="S172" s="39" t="s">
        <v>42</v>
      </c>
      <c r="T172" s="39" t="s">
        <v>42</v>
      </c>
      <c r="U172" s="39" t="s">
        <v>42</v>
      </c>
      <c r="V172" s="39" t="s">
        <v>42</v>
      </c>
      <c r="W172" s="39"/>
      <c r="X172" s="37"/>
      <c r="Y172" s="58"/>
      <c r="Z172" s="58"/>
      <c r="AA172" s="58"/>
      <c r="AB172" s="111" t="s">
        <v>961</v>
      </c>
      <c r="AC172" s="39"/>
      <c r="AD172" s="39" t="s">
        <v>106</v>
      </c>
      <c r="AE172" s="93" t="s">
        <v>101</v>
      </c>
      <c r="AF172" s="93">
        <v>46357</v>
      </c>
      <c r="AG172" s="93"/>
      <c r="AH172" s="35"/>
      <c r="AI172" s="39" t="s">
        <v>956</v>
      </c>
    </row>
    <row r="173" s="4" customFormat="1" ht="100" customHeight="1" spans="1:35">
      <c r="A173" s="41"/>
      <c r="B173" s="42" t="s">
        <v>962</v>
      </c>
      <c r="C173" s="37" t="s">
        <v>963</v>
      </c>
      <c r="D173" s="38" t="s">
        <v>40</v>
      </c>
      <c r="E173" s="39"/>
      <c r="F173" s="37" t="s">
        <v>356</v>
      </c>
      <c r="G173" s="37" t="s">
        <v>565</v>
      </c>
      <c r="H173" s="39"/>
      <c r="I173" s="37" t="s">
        <v>566</v>
      </c>
      <c r="J173" s="56" t="s">
        <v>964</v>
      </c>
      <c r="K173" s="37" t="s">
        <v>359</v>
      </c>
      <c r="L173" s="39">
        <v>2427.39</v>
      </c>
      <c r="M173" s="39">
        <v>500</v>
      </c>
      <c r="N173" s="37" t="s">
        <v>92</v>
      </c>
      <c r="O173" s="58" t="s">
        <v>965</v>
      </c>
      <c r="P173" s="39" t="s">
        <v>42</v>
      </c>
      <c r="Q173" s="39" t="s">
        <v>42</v>
      </c>
      <c r="R173" s="39" t="s">
        <v>42</v>
      </c>
      <c r="S173" s="39" t="s">
        <v>42</v>
      </c>
      <c r="T173" s="39" t="s">
        <v>42</v>
      </c>
      <c r="U173" s="39" t="s">
        <v>42</v>
      </c>
      <c r="V173" s="39" t="s">
        <v>42</v>
      </c>
      <c r="W173" s="39"/>
      <c r="X173" s="37"/>
      <c r="Y173" s="58"/>
      <c r="Z173" s="58"/>
      <c r="AA173" s="58"/>
      <c r="AB173" s="111" t="s">
        <v>955</v>
      </c>
      <c r="AC173" s="39"/>
      <c r="AD173" s="39" t="s">
        <v>106</v>
      </c>
      <c r="AE173" s="93" t="s">
        <v>101</v>
      </c>
      <c r="AF173" s="93">
        <v>46357</v>
      </c>
      <c r="AG173" s="93"/>
      <c r="AH173" s="35"/>
      <c r="AI173" s="39" t="s">
        <v>956</v>
      </c>
    </row>
    <row r="174" s="4" customFormat="1" ht="100" customHeight="1" spans="1:35">
      <c r="A174" s="41"/>
      <c r="B174" s="42" t="s">
        <v>966</v>
      </c>
      <c r="C174" s="37" t="s">
        <v>967</v>
      </c>
      <c r="D174" s="38" t="s">
        <v>40</v>
      </c>
      <c r="E174" s="35"/>
      <c r="F174" s="37" t="s">
        <v>356</v>
      </c>
      <c r="G174" s="37" t="s">
        <v>605</v>
      </c>
      <c r="H174" s="39"/>
      <c r="I174" s="37" t="s">
        <v>457</v>
      </c>
      <c r="J174" s="56" t="s">
        <v>968</v>
      </c>
      <c r="K174" s="37" t="s">
        <v>359</v>
      </c>
      <c r="L174" s="35">
        <v>6500</v>
      </c>
      <c r="M174" s="35">
        <v>3200</v>
      </c>
      <c r="N174" s="37" t="s">
        <v>92</v>
      </c>
      <c r="O174" s="67" t="s">
        <v>969</v>
      </c>
      <c r="P174" s="39">
        <v>5</v>
      </c>
      <c r="Q174" s="39" t="s">
        <v>42</v>
      </c>
      <c r="R174" s="39" t="s">
        <v>42</v>
      </c>
      <c r="S174" s="39" t="s">
        <v>42</v>
      </c>
      <c r="T174" s="39" t="s">
        <v>42</v>
      </c>
      <c r="U174" s="39" t="s">
        <v>42</v>
      </c>
      <c r="V174" s="39" t="s">
        <v>42</v>
      </c>
      <c r="W174" s="77">
        <v>20</v>
      </c>
      <c r="X174" s="189"/>
      <c r="Y174" s="194"/>
      <c r="Z174" s="195"/>
      <c r="AA174" s="4">
        <v>50</v>
      </c>
      <c r="AB174" s="111" t="s">
        <v>970</v>
      </c>
      <c r="AC174" s="196"/>
      <c r="AD174" s="158" t="s">
        <v>70</v>
      </c>
      <c r="AE174" s="197" t="s">
        <v>106</v>
      </c>
      <c r="AF174" s="93">
        <v>45809</v>
      </c>
      <c r="AG174" s="83" t="s">
        <v>971</v>
      </c>
      <c r="AH174" s="35"/>
      <c r="AI174" s="39" t="s">
        <v>972</v>
      </c>
    </row>
    <row r="175" s="4" customFormat="1" ht="100" customHeight="1" spans="1:35">
      <c r="A175" s="41"/>
      <c r="B175" s="42" t="s">
        <v>973</v>
      </c>
      <c r="C175" s="37" t="s">
        <v>974</v>
      </c>
      <c r="D175" s="38" t="s">
        <v>40</v>
      </c>
      <c r="E175" s="39"/>
      <c r="F175" s="37" t="s">
        <v>356</v>
      </c>
      <c r="G175" s="37" t="s">
        <v>388</v>
      </c>
      <c r="H175" s="39"/>
      <c r="I175" s="37" t="s">
        <v>357</v>
      </c>
      <c r="J175" s="56" t="s">
        <v>975</v>
      </c>
      <c r="K175" s="37" t="s">
        <v>359</v>
      </c>
      <c r="L175" s="35">
        <v>4800</v>
      </c>
      <c r="M175" s="35">
        <v>1000</v>
      </c>
      <c r="N175" s="37" t="s">
        <v>92</v>
      </c>
      <c r="O175" s="58" t="s">
        <v>976</v>
      </c>
      <c r="P175" s="39">
        <v>63.65</v>
      </c>
      <c r="Q175" s="39">
        <v>7</v>
      </c>
      <c r="R175" s="39">
        <v>41.9</v>
      </c>
      <c r="S175" s="39"/>
      <c r="T175" s="39"/>
      <c r="U175" s="39"/>
      <c r="V175" s="39">
        <v>41.9</v>
      </c>
      <c r="W175" s="77">
        <v>2500</v>
      </c>
      <c r="X175" s="37"/>
      <c r="Y175" s="58"/>
      <c r="Z175" s="58"/>
      <c r="AA175" s="58"/>
      <c r="AB175" s="111"/>
      <c r="AC175" s="39"/>
      <c r="AD175" s="39" t="s">
        <v>70</v>
      </c>
      <c r="AE175" s="39" t="s">
        <v>101</v>
      </c>
      <c r="AF175" s="93">
        <v>45992</v>
      </c>
      <c r="AG175" s="93"/>
      <c r="AH175" s="35"/>
      <c r="AI175" s="39" t="s">
        <v>977</v>
      </c>
    </row>
    <row r="176" s="4" customFormat="1" ht="120" customHeight="1" spans="1:35">
      <c r="A176" s="35">
        <f>A160+1</f>
        <v>77</v>
      </c>
      <c r="B176" s="36"/>
      <c r="C176" s="37" t="s">
        <v>978</v>
      </c>
      <c r="D176" s="38" t="s">
        <v>40</v>
      </c>
      <c r="E176" s="39"/>
      <c r="F176" s="37" t="s">
        <v>885</v>
      </c>
      <c r="G176" s="37" t="s">
        <v>402</v>
      </c>
      <c r="H176" s="39"/>
      <c r="I176" s="37" t="s">
        <v>365</v>
      </c>
      <c r="J176" s="58" t="s">
        <v>979</v>
      </c>
      <c r="K176" s="37" t="s">
        <v>359</v>
      </c>
      <c r="L176" s="39">
        <v>15000</v>
      </c>
      <c r="M176" s="39">
        <v>2000</v>
      </c>
      <c r="N176" s="37" t="s">
        <v>92</v>
      </c>
      <c r="O176" s="58"/>
      <c r="P176" s="39"/>
      <c r="Q176" s="39"/>
      <c r="R176" s="39"/>
      <c r="S176" s="39"/>
      <c r="T176" s="39"/>
      <c r="U176" s="39"/>
      <c r="V176" s="39"/>
      <c r="W176" s="77"/>
      <c r="X176" s="37"/>
      <c r="Y176" s="37"/>
      <c r="Z176" s="35"/>
      <c r="AA176" s="35"/>
      <c r="AB176" s="111" t="s">
        <v>980</v>
      </c>
      <c r="AC176" s="39"/>
      <c r="AD176" s="39" t="s">
        <v>101</v>
      </c>
      <c r="AE176" s="39" t="s">
        <v>162</v>
      </c>
      <c r="AF176" s="93">
        <v>46357</v>
      </c>
      <c r="AG176" s="93"/>
      <c r="AH176" s="93"/>
      <c r="AI176" s="39" t="s">
        <v>981</v>
      </c>
    </row>
    <row r="177" s="4" customFormat="1" ht="120" customHeight="1" spans="1:35">
      <c r="A177" s="35">
        <f>A176+1</f>
        <v>78</v>
      </c>
      <c r="B177" s="36"/>
      <c r="C177" s="37" t="s">
        <v>982</v>
      </c>
      <c r="D177" s="38" t="s">
        <v>40</v>
      </c>
      <c r="E177" s="39"/>
      <c r="F177" s="37" t="s">
        <v>983</v>
      </c>
      <c r="G177" s="37" t="s">
        <v>402</v>
      </c>
      <c r="H177" s="39"/>
      <c r="I177" s="37" t="s">
        <v>984</v>
      </c>
      <c r="J177" s="56" t="s">
        <v>985</v>
      </c>
      <c r="K177" s="37" t="s">
        <v>195</v>
      </c>
      <c r="L177" s="39">
        <f>SUM(L178:L183)</f>
        <v>13700</v>
      </c>
      <c r="M177" s="39">
        <f>SUM(M178:M183)</f>
        <v>9000</v>
      </c>
      <c r="N177" s="37" t="s">
        <v>92</v>
      </c>
      <c r="O177" s="59"/>
      <c r="P177" s="39"/>
      <c r="Q177" s="39"/>
      <c r="R177" s="39"/>
      <c r="S177" s="39"/>
      <c r="T177" s="39"/>
      <c r="U177" s="39"/>
      <c r="V177" s="39"/>
      <c r="W177" s="77"/>
      <c r="X177" s="37"/>
      <c r="Y177" s="37"/>
      <c r="Z177" s="35">
        <f>SUM(Z178:Z183)</f>
        <v>0</v>
      </c>
      <c r="AA177" s="35">
        <f>SUM(AA178:AA183)</f>
        <v>0</v>
      </c>
      <c r="AB177" s="80" t="s">
        <v>986</v>
      </c>
      <c r="AC177" s="39"/>
      <c r="AD177" s="39" t="s">
        <v>95</v>
      </c>
      <c r="AE177" s="39" t="s">
        <v>106</v>
      </c>
      <c r="AF177" s="93">
        <v>46447</v>
      </c>
      <c r="AG177" s="93"/>
      <c r="AH177" s="93"/>
      <c r="AI177" s="39" t="s">
        <v>987</v>
      </c>
    </row>
    <row r="178" s="4" customFormat="1" ht="100" customHeight="1" spans="1:35">
      <c r="A178" s="41"/>
      <c r="B178" s="42" t="s">
        <v>988</v>
      </c>
      <c r="C178" s="39" t="s">
        <v>989</v>
      </c>
      <c r="D178" s="38" t="s">
        <v>40</v>
      </c>
      <c r="E178" s="39"/>
      <c r="F178" s="37" t="s">
        <v>983</v>
      </c>
      <c r="G178" s="37" t="s">
        <v>402</v>
      </c>
      <c r="H178" s="39"/>
      <c r="I178" s="37" t="s">
        <v>990</v>
      </c>
      <c r="J178" s="56" t="s">
        <v>991</v>
      </c>
      <c r="K178" s="37" t="s">
        <v>195</v>
      </c>
      <c r="L178" s="39">
        <v>200</v>
      </c>
      <c r="M178" s="39">
        <v>200</v>
      </c>
      <c r="N178" s="37" t="s">
        <v>92</v>
      </c>
      <c r="O178" s="58" t="s">
        <v>216</v>
      </c>
      <c r="P178" s="39"/>
      <c r="Q178" s="39"/>
      <c r="R178" s="39"/>
      <c r="S178" s="39"/>
      <c r="T178" s="39"/>
      <c r="U178" s="39"/>
      <c r="V178" s="39"/>
      <c r="W178" s="77"/>
      <c r="X178" s="37"/>
      <c r="Y178" s="58"/>
      <c r="Z178" s="58"/>
      <c r="AA178" s="58"/>
      <c r="AB178" s="111"/>
      <c r="AC178" s="39"/>
      <c r="AD178" s="39" t="s">
        <v>70</v>
      </c>
      <c r="AE178" s="39" t="s">
        <v>106</v>
      </c>
      <c r="AF178" s="39" t="s">
        <v>162</v>
      </c>
      <c r="AG178" s="39"/>
      <c r="AH178" s="39"/>
      <c r="AI178" s="39" t="s">
        <v>992</v>
      </c>
    </row>
    <row r="179" s="4" customFormat="1" ht="100" customHeight="1" spans="1:35">
      <c r="A179" s="41"/>
      <c r="B179" s="42" t="s">
        <v>993</v>
      </c>
      <c r="C179" s="37" t="s">
        <v>994</v>
      </c>
      <c r="D179" s="38" t="s">
        <v>40</v>
      </c>
      <c r="E179" s="39"/>
      <c r="F179" s="37" t="s">
        <v>983</v>
      </c>
      <c r="G179" s="37" t="s">
        <v>402</v>
      </c>
      <c r="H179" s="39"/>
      <c r="I179" s="37" t="s">
        <v>990</v>
      </c>
      <c r="J179" s="56" t="s">
        <v>995</v>
      </c>
      <c r="K179" s="37" t="s">
        <v>195</v>
      </c>
      <c r="L179" s="39">
        <v>2500</v>
      </c>
      <c r="M179" s="39">
        <v>2000</v>
      </c>
      <c r="N179" s="37" t="s">
        <v>92</v>
      </c>
      <c r="O179" s="58" t="s">
        <v>216</v>
      </c>
      <c r="P179" s="39"/>
      <c r="Q179" s="39"/>
      <c r="R179" s="39"/>
      <c r="S179" s="39"/>
      <c r="T179" s="39"/>
      <c r="U179" s="39"/>
      <c r="V179" s="39"/>
      <c r="W179" s="77"/>
      <c r="X179" s="37"/>
      <c r="Y179" s="58"/>
      <c r="Z179" s="58"/>
      <c r="AA179" s="58"/>
      <c r="AB179" s="111"/>
      <c r="AC179" s="39"/>
      <c r="AD179" s="39" t="s">
        <v>94</v>
      </c>
      <c r="AE179" s="39" t="s">
        <v>70</v>
      </c>
      <c r="AF179" s="39" t="s">
        <v>52</v>
      </c>
      <c r="AG179" s="39"/>
      <c r="AH179" s="39"/>
      <c r="AI179" s="39" t="s">
        <v>96</v>
      </c>
    </row>
    <row r="180" s="4" customFormat="1" ht="100" customHeight="1" spans="1:35">
      <c r="A180" s="41"/>
      <c r="B180" s="42" t="s">
        <v>996</v>
      </c>
      <c r="C180" s="37" t="s">
        <v>997</v>
      </c>
      <c r="D180" s="38" t="s">
        <v>40</v>
      </c>
      <c r="E180" s="39"/>
      <c r="F180" s="37" t="s">
        <v>983</v>
      </c>
      <c r="G180" s="37" t="s">
        <v>402</v>
      </c>
      <c r="H180" s="39"/>
      <c r="I180" s="37" t="s">
        <v>990</v>
      </c>
      <c r="J180" s="56" t="s">
        <v>998</v>
      </c>
      <c r="K180" s="37" t="s">
        <v>195</v>
      </c>
      <c r="L180" s="39">
        <v>1500</v>
      </c>
      <c r="M180" s="39">
        <v>1000</v>
      </c>
      <c r="N180" s="37" t="s">
        <v>92</v>
      </c>
      <c r="O180" s="58" t="s">
        <v>216</v>
      </c>
      <c r="P180" s="39"/>
      <c r="Q180" s="39"/>
      <c r="R180" s="39"/>
      <c r="S180" s="39"/>
      <c r="T180" s="39"/>
      <c r="U180" s="39"/>
      <c r="V180" s="39"/>
      <c r="W180" s="77"/>
      <c r="X180" s="37"/>
      <c r="Y180" s="58"/>
      <c r="Z180" s="58"/>
      <c r="AA180" s="58"/>
      <c r="AB180" s="111"/>
      <c r="AC180" s="39"/>
      <c r="AD180" s="39" t="s">
        <v>70</v>
      </c>
      <c r="AE180" s="39" t="s">
        <v>106</v>
      </c>
      <c r="AF180" s="39" t="s">
        <v>52</v>
      </c>
      <c r="AG180" s="39"/>
      <c r="AH180" s="39"/>
      <c r="AI180" s="39" t="s">
        <v>102</v>
      </c>
    </row>
    <row r="181" s="4" customFormat="1" ht="100" customHeight="1" spans="1:35">
      <c r="A181" s="41"/>
      <c r="B181" s="42" t="s">
        <v>999</v>
      </c>
      <c r="C181" s="37" t="s">
        <v>1000</v>
      </c>
      <c r="D181" s="38" t="s">
        <v>40</v>
      </c>
      <c r="E181" s="39"/>
      <c r="F181" s="37" t="s">
        <v>983</v>
      </c>
      <c r="G181" s="37" t="s">
        <v>402</v>
      </c>
      <c r="H181" s="39"/>
      <c r="I181" s="37" t="s">
        <v>990</v>
      </c>
      <c r="J181" s="56" t="s">
        <v>1001</v>
      </c>
      <c r="K181" s="37" t="s">
        <v>195</v>
      </c>
      <c r="L181" s="39">
        <v>3500</v>
      </c>
      <c r="M181" s="39">
        <v>2500</v>
      </c>
      <c r="N181" s="37" t="s">
        <v>92</v>
      </c>
      <c r="O181" s="59" t="s">
        <v>1002</v>
      </c>
      <c r="P181" s="39">
        <v>15</v>
      </c>
      <c r="Q181" s="39"/>
      <c r="R181" s="39"/>
      <c r="S181" s="39"/>
      <c r="T181" s="39"/>
      <c r="U181" s="39"/>
      <c r="V181" s="39">
        <v>15</v>
      </c>
      <c r="W181" s="77"/>
      <c r="X181" s="80"/>
      <c r="Y181" s="59"/>
      <c r="Z181" s="56"/>
      <c r="AA181" s="56"/>
      <c r="AB181" s="111"/>
      <c r="AC181" s="39"/>
      <c r="AD181" s="39" t="s">
        <v>94</v>
      </c>
      <c r="AE181" s="39" t="s">
        <v>70</v>
      </c>
      <c r="AF181" s="93">
        <v>45748</v>
      </c>
      <c r="AG181" s="93"/>
      <c r="AH181" s="93"/>
      <c r="AI181" s="39" t="s">
        <v>1003</v>
      </c>
    </row>
    <row r="182" s="4" customFormat="1" ht="100" customHeight="1" spans="1:35">
      <c r="A182" s="41"/>
      <c r="B182" s="42" t="s">
        <v>1004</v>
      </c>
      <c r="C182" s="37" t="s">
        <v>1005</v>
      </c>
      <c r="D182" s="38" t="s">
        <v>40</v>
      </c>
      <c r="E182" s="39"/>
      <c r="F182" s="37" t="s">
        <v>983</v>
      </c>
      <c r="G182" s="37" t="s">
        <v>402</v>
      </c>
      <c r="H182" s="39"/>
      <c r="I182" s="37" t="s">
        <v>376</v>
      </c>
      <c r="J182" s="56" t="s">
        <v>1006</v>
      </c>
      <c r="K182" s="37" t="s">
        <v>195</v>
      </c>
      <c r="L182" s="39">
        <v>2100</v>
      </c>
      <c r="M182" s="39">
        <v>1800</v>
      </c>
      <c r="N182" s="37" t="s">
        <v>92</v>
      </c>
      <c r="O182" s="59" t="s">
        <v>1007</v>
      </c>
      <c r="P182" s="39">
        <v>10</v>
      </c>
      <c r="Q182" s="39"/>
      <c r="R182" s="39"/>
      <c r="S182" s="39"/>
      <c r="T182" s="39"/>
      <c r="U182" s="39"/>
      <c r="V182" s="39">
        <v>10</v>
      </c>
      <c r="W182" s="77"/>
      <c r="X182" s="80"/>
      <c r="Y182" s="59"/>
      <c r="Z182" s="56"/>
      <c r="AA182" s="56"/>
      <c r="AB182" s="111"/>
      <c r="AC182" s="39"/>
      <c r="AD182" s="39" t="s">
        <v>94</v>
      </c>
      <c r="AE182" s="39" t="s">
        <v>70</v>
      </c>
      <c r="AF182" s="93">
        <v>45748</v>
      </c>
      <c r="AG182" s="93"/>
      <c r="AH182" s="93"/>
      <c r="AI182" s="39" t="s">
        <v>1003</v>
      </c>
    </row>
    <row r="183" s="4" customFormat="1" ht="100" customHeight="1" spans="1:35">
      <c r="A183" s="41"/>
      <c r="B183" s="42" t="s">
        <v>1008</v>
      </c>
      <c r="C183" s="37" t="s">
        <v>1009</v>
      </c>
      <c r="D183" s="38" t="s">
        <v>40</v>
      </c>
      <c r="E183" s="39"/>
      <c r="F183" s="37" t="s">
        <v>983</v>
      </c>
      <c r="G183" s="37" t="s">
        <v>402</v>
      </c>
      <c r="H183" s="39"/>
      <c r="I183" s="37" t="s">
        <v>1010</v>
      </c>
      <c r="J183" s="56" t="s">
        <v>1011</v>
      </c>
      <c r="K183" s="37" t="s">
        <v>195</v>
      </c>
      <c r="L183" s="39">
        <v>3900</v>
      </c>
      <c r="M183" s="39">
        <v>1500</v>
      </c>
      <c r="N183" s="37" t="s">
        <v>92</v>
      </c>
      <c r="O183" s="59" t="s">
        <v>1012</v>
      </c>
      <c r="P183" s="39">
        <v>20</v>
      </c>
      <c r="Q183" s="39"/>
      <c r="R183" s="39"/>
      <c r="S183" s="39"/>
      <c r="T183" s="39"/>
      <c r="U183" s="39"/>
      <c r="V183" s="39">
        <v>20</v>
      </c>
      <c r="W183" s="77"/>
      <c r="X183" s="80"/>
      <c r="Y183" s="59"/>
      <c r="Z183" s="56"/>
      <c r="AA183" s="56"/>
      <c r="AB183" s="111"/>
      <c r="AC183" s="39"/>
      <c r="AD183" s="39" t="s">
        <v>94</v>
      </c>
      <c r="AE183" s="39" t="s">
        <v>70</v>
      </c>
      <c r="AF183" s="93">
        <v>45689</v>
      </c>
      <c r="AG183" s="93"/>
      <c r="AH183" s="93"/>
      <c r="AI183" s="39" t="s">
        <v>1013</v>
      </c>
    </row>
    <row r="184" s="4" customFormat="1" ht="120" customHeight="1" spans="1:35">
      <c r="A184" s="35">
        <f>A177+1</f>
        <v>79</v>
      </c>
      <c r="B184" s="42"/>
      <c r="C184" s="37" t="s">
        <v>1014</v>
      </c>
      <c r="D184" s="38" t="s">
        <v>390</v>
      </c>
      <c r="E184" s="124"/>
      <c r="F184" s="37" t="s">
        <v>402</v>
      </c>
      <c r="G184" s="37" t="s">
        <v>1015</v>
      </c>
      <c r="H184" s="37" t="s">
        <v>402</v>
      </c>
      <c r="I184" s="37" t="s">
        <v>365</v>
      </c>
      <c r="J184" s="56" t="s">
        <v>42</v>
      </c>
      <c r="K184" s="37" t="s">
        <v>359</v>
      </c>
      <c r="L184" s="39">
        <v>500</v>
      </c>
      <c r="M184" s="39"/>
      <c r="N184" s="37" t="s">
        <v>189</v>
      </c>
      <c r="O184" s="59"/>
      <c r="P184" s="124"/>
      <c r="Q184" s="124"/>
      <c r="R184" s="124"/>
      <c r="S184" s="124"/>
      <c r="T184" s="124"/>
      <c r="U184" s="124"/>
      <c r="V184" s="124">
        <v>70</v>
      </c>
      <c r="W184" s="77">
        <v>350</v>
      </c>
      <c r="X184" s="80"/>
      <c r="Y184" s="59"/>
      <c r="Z184" s="56"/>
      <c r="AA184" s="56"/>
      <c r="AB184" s="111"/>
      <c r="AC184" s="39"/>
      <c r="AD184" s="39"/>
      <c r="AE184" s="39"/>
      <c r="AF184" s="39"/>
      <c r="AG184" s="39"/>
      <c r="AH184" s="39"/>
      <c r="AI184" s="39"/>
    </row>
    <row r="185" s="4" customFormat="1" ht="120" customHeight="1" spans="1:35">
      <c r="A185" s="35">
        <f>A184+1</f>
        <v>80</v>
      </c>
      <c r="B185" s="36"/>
      <c r="C185" s="37" t="s">
        <v>1016</v>
      </c>
      <c r="D185" s="38" t="s">
        <v>40</v>
      </c>
      <c r="E185" s="39"/>
      <c r="F185" s="37" t="s">
        <v>728</v>
      </c>
      <c r="G185" s="37" t="s">
        <v>402</v>
      </c>
      <c r="H185" s="39"/>
      <c r="I185" s="37" t="s">
        <v>566</v>
      </c>
      <c r="J185" s="56" t="s">
        <v>42</v>
      </c>
      <c r="K185" s="37" t="s">
        <v>359</v>
      </c>
      <c r="L185" s="39"/>
      <c r="M185" s="39"/>
      <c r="N185" s="37" t="s">
        <v>189</v>
      </c>
      <c r="O185" s="59"/>
      <c r="P185" s="39"/>
      <c r="Q185" s="39"/>
      <c r="R185" s="39"/>
      <c r="S185" s="39"/>
      <c r="T185" s="39"/>
      <c r="U185" s="39"/>
      <c r="V185" s="39"/>
      <c r="W185" s="77"/>
      <c r="X185" s="80"/>
      <c r="Y185" s="59"/>
      <c r="Z185" s="56"/>
      <c r="AA185" s="56"/>
      <c r="AB185" s="111"/>
      <c r="AC185" s="39"/>
      <c r="AD185" s="39"/>
      <c r="AE185" s="39"/>
      <c r="AF185" s="39"/>
      <c r="AG185" s="39"/>
      <c r="AH185" s="39"/>
      <c r="AI185" s="39"/>
    </row>
    <row r="186" s="4" customFormat="1" ht="120" customHeight="1" spans="1:35">
      <c r="A186" s="35">
        <f>A185+1</f>
        <v>81</v>
      </c>
      <c r="B186" s="36"/>
      <c r="C186" s="37" t="s">
        <v>1017</v>
      </c>
      <c r="D186" s="38" t="s">
        <v>40</v>
      </c>
      <c r="E186" s="39"/>
      <c r="F186" s="37" t="s">
        <v>356</v>
      </c>
      <c r="G186" s="37" t="s">
        <v>402</v>
      </c>
      <c r="H186" s="39"/>
      <c r="I186" s="37" t="s">
        <v>566</v>
      </c>
      <c r="J186" s="56" t="s">
        <v>42</v>
      </c>
      <c r="K186" s="37" t="s">
        <v>359</v>
      </c>
      <c r="L186" s="39"/>
      <c r="M186" s="39"/>
      <c r="N186" s="37" t="s">
        <v>189</v>
      </c>
      <c r="O186" s="59"/>
      <c r="P186" s="39"/>
      <c r="Q186" s="39"/>
      <c r="R186" s="39"/>
      <c r="S186" s="39"/>
      <c r="T186" s="39"/>
      <c r="U186" s="39"/>
      <c r="V186" s="39"/>
      <c r="W186" s="77"/>
      <c r="X186" s="80"/>
      <c r="Y186" s="59"/>
      <c r="Z186" s="56"/>
      <c r="AA186" s="56"/>
      <c r="AB186" s="111"/>
      <c r="AC186" s="39"/>
      <c r="AD186" s="39"/>
      <c r="AE186" s="39"/>
      <c r="AF186" s="39"/>
      <c r="AG186" s="39"/>
      <c r="AH186" s="39"/>
      <c r="AI186" s="39"/>
    </row>
    <row r="187" s="4" customFormat="1" ht="50" customHeight="1" spans="1:35">
      <c r="A187" s="30" t="s">
        <v>1018</v>
      </c>
      <c r="B187" s="31"/>
      <c r="C187" s="32"/>
      <c r="D187" s="40"/>
      <c r="E187" s="35"/>
      <c r="F187" s="35"/>
      <c r="G187" s="35"/>
      <c r="H187" s="35"/>
      <c r="I187" s="35"/>
      <c r="J187" s="63"/>
      <c r="K187" s="35"/>
      <c r="L187" s="41">
        <f>SUM(L188)</f>
        <v>10905</v>
      </c>
      <c r="M187" s="41">
        <f>SUM(M188)</f>
        <v>5000</v>
      </c>
      <c r="N187" s="35"/>
      <c r="O187" s="37"/>
      <c r="P187" s="35"/>
      <c r="Q187" s="35"/>
      <c r="R187" s="35"/>
      <c r="S187" s="35"/>
      <c r="T187" s="35"/>
      <c r="U187" s="35"/>
      <c r="V187" s="35"/>
      <c r="W187" s="78"/>
      <c r="X187" s="37"/>
      <c r="Y187" s="37"/>
      <c r="Z187" s="35">
        <f>SUM(Z188)</f>
        <v>0</v>
      </c>
      <c r="AA187" s="35">
        <f>SUM(AA188)</f>
        <v>0</v>
      </c>
      <c r="AB187" s="94"/>
      <c r="AC187" s="35"/>
      <c r="AD187" s="35"/>
      <c r="AE187" s="35"/>
      <c r="AF187" s="35"/>
      <c r="AG187" s="35"/>
      <c r="AH187" s="35"/>
      <c r="AI187" s="35"/>
    </row>
    <row r="188" s="4" customFormat="1" ht="120" customHeight="1" spans="1:35">
      <c r="A188" s="35">
        <f>A186+1</f>
        <v>82</v>
      </c>
      <c r="B188" s="36"/>
      <c r="C188" s="134" t="s">
        <v>1019</v>
      </c>
      <c r="D188" s="130" t="s">
        <v>55</v>
      </c>
      <c r="E188" s="39"/>
      <c r="F188" s="37" t="s">
        <v>1020</v>
      </c>
      <c r="G188" s="37" t="s">
        <v>1020</v>
      </c>
      <c r="H188" s="39"/>
      <c r="I188" s="37" t="s">
        <v>523</v>
      </c>
      <c r="J188" s="58" t="s">
        <v>1021</v>
      </c>
      <c r="K188" s="37" t="s">
        <v>45</v>
      </c>
      <c r="L188" s="39">
        <v>10905</v>
      </c>
      <c r="M188" s="39">
        <v>5000</v>
      </c>
      <c r="N188" s="37" t="s">
        <v>46</v>
      </c>
      <c r="O188" s="57" t="s">
        <v>1022</v>
      </c>
      <c r="P188" s="39">
        <v>5.64</v>
      </c>
      <c r="Q188" s="39" t="s">
        <v>42</v>
      </c>
      <c r="R188" s="39" t="s">
        <v>42</v>
      </c>
      <c r="S188" s="39">
        <v>13</v>
      </c>
      <c r="T188" s="39" t="s">
        <v>42</v>
      </c>
      <c r="U188" s="39" t="s">
        <v>42</v>
      </c>
      <c r="V188" s="39" t="s">
        <v>42</v>
      </c>
      <c r="W188" s="77">
        <v>300</v>
      </c>
      <c r="X188" s="82"/>
      <c r="Y188" s="57"/>
      <c r="Z188" s="57"/>
      <c r="AA188" s="57"/>
      <c r="AB188" s="110"/>
      <c r="AC188" s="93"/>
      <c r="AD188" s="93" t="s">
        <v>70</v>
      </c>
      <c r="AE188" s="93"/>
      <c r="AF188" s="93">
        <v>45992</v>
      </c>
      <c r="AG188" s="93"/>
      <c r="AH188" s="155" t="s">
        <v>1023</v>
      </c>
      <c r="AI188" s="39" t="s">
        <v>798</v>
      </c>
    </row>
    <row r="189" s="4" customFormat="1" ht="50" customHeight="1" spans="1:35">
      <c r="A189" s="30" t="s">
        <v>1024</v>
      </c>
      <c r="B189" s="31"/>
      <c r="C189" s="32"/>
      <c r="D189" s="40"/>
      <c r="E189" s="35"/>
      <c r="F189" s="35"/>
      <c r="G189" s="35"/>
      <c r="H189" s="35"/>
      <c r="I189" s="35"/>
      <c r="J189" s="63"/>
      <c r="K189" s="35"/>
      <c r="L189" s="41">
        <f>SUM(L190)</f>
        <v>7691</v>
      </c>
      <c r="M189" s="41">
        <f>SUM(M190)</f>
        <v>7691</v>
      </c>
      <c r="N189" s="35"/>
      <c r="O189" s="37"/>
      <c r="P189" s="35"/>
      <c r="Q189" s="35"/>
      <c r="R189" s="35"/>
      <c r="S189" s="35"/>
      <c r="T189" s="35"/>
      <c r="U189" s="35"/>
      <c r="V189" s="35"/>
      <c r="W189" s="78"/>
      <c r="X189" s="37"/>
      <c r="Y189" s="37"/>
      <c r="Z189" s="35">
        <f>SUM(Z190)</f>
        <v>2480</v>
      </c>
      <c r="AA189" s="35">
        <f>SUM(AA190)</f>
        <v>2480</v>
      </c>
      <c r="AB189" s="94"/>
      <c r="AC189" s="35"/>
      <c r="AD189" s="35"/>
      <c r="AE189" s="35"/>
      <c r="AF189" s="35"/>
      <c r="AG189" s="35"/>
      <c r="AH189" s="35"/>
      <c r="AI189" s="35"/>
    </row>
    <row r="190" s="4" customFormat="1" ht="120" customHeight="1" spans="1:35">
      <c r="A190" s="35">
        <f>A188+1</f>
        <v>83</v>
      </c>
      <c r="B190" s="36"/>
      <c r="C190" s="39" t="s">
        <v>1025</v>
      </c>
      <c r="D190" s="38" t="s">
        <v>55</v>
      </c>
      <c r="E190" s="39"/>
      <c r="F190" s="37" t="s">
        <v>1024</v>
      </c>
      <c r="G190" s="37" t="s">
        <v>1024</v>
      </c>
      <c r="H190" s="39"/>
      <c r="I190" s="37" t="s">
        <v>578</v>
      </c>
      <c r="J190" s="58" t="s">
        <v>1026</v>
      </c>
      <c r="K190" s="37" t="s">
        <v>195</v>
      </c>
      <c r="L190" s="35">
        <v>7691</v>
      </c>
      <c r="M190" s="35">
        <v>7691</v>
      </c>
      <c r="N190" s="37" t="s">
        <v>92</v>
      </c>
      <c r="O190" s="58" t="s">
        <v>216</v>
      </c>
      <c r="P190" s="39" t="s">
        <v>42</v>
      </c>
      <c r="Q190" s="39" t="s">
        <v>42</v>
      </c>
      <c r="R190" s="39" t="s">
        <v>42</v>
      </c>
      <c r="S190" s="39" t="s">
        <v>42</v>
      </c>
      <c r="T190" s="39" t="s">
        <v>42</v>
      </c>
      <c r="U190" s="39" t="s">
        <v>42</v>
      </c>
      <c r="V190" s="39" t="s">
        <v>42</v>
      </c>
      <c r="W190" s="77"/>
      <c r="X190" s="37"/>
      <c r="Y190" s="37"/>
      <c r="Z190" s="37">
        <f>SUM(Z191:Z193)</f>
        <v>2480</v>
      </c>
      <c r="AA190" s="37">
        <f>SUM(AA191:AA193)</f>
        <v>2480</v>
      </c>
      <c r="AB190" s="198" t="s">
        <v>1027</v>
      </c>
      <c r="AC190" s="80" t="s">
        <v>48</v>
      </c>
      <c r="AD190" s="93" t="s">
        <v>51</v>
      </c>
      <c r="AE190" s="39" t="s">
        <v>1028</v>
      </c>
      <c r="AF190" s="39" t="s">
        <v>52</v>
      </c>
      <c r="AG190" s="174" t="s">
        <v>1029</v>
      </c>
      <c r="AH190" s="174" t="s">
        <v>1030</v>
      </c>
      <c r="AI190" s="39" t="s">
        <v>476</v>
      </c>
    </row>
    <row r="191" s="4" customFormat="1" ht="100" customHeight="1" spans="1:35">
      <c r="A191" s="41"/>
      <c r="B191" s="42" t="s">
        <v>1031</v>
      </c>
      <c r="C191" s="37" t="s">
        <v>1032</v>
      </c>
      <c r="D191" s="38" t="s">
        <v>55</v>
      </c>
      <c r="E191" s="35"/>
      <c r="F191" s="37" t="s">
        <v>1024</v>
      </c>
      <c r="G191" s="37" t="s">
        <v>1033</v>
      </c>
      <c r="H191" s="39"/>
      <c r="I191" s="37" t="s">
        <v>990</v>
      </c>
      <c r="J191" s="56" t="s">
        <v>1034</v>
      </c>
      <c r="K191" s="37" t="s">
        <v>195</v>
      </c>
      <c r="L191" s="35">
        <v>395</v>
      </c>
      <c r="M191" s="35">
        <v>395</v>
      </c>
      <c r="N191" s="37" t="s">
        <v>92</v>
      </c>
      <c r="O191" s="58" t="s">
        <v>216</v>
      </c>
      <c r="P191" s="39" t="s">
        <v>42</v>
      </c>
      <c r="Q191" s="39" t="s">
        <v>42</v>
      </c>
      <c r="R191" s="39" t="s">
        <v>42</v>
      </c>
      <c r="S191" s="39" t="s">
        <v>42</v>
      </c>
      <c r="T191" s="39" t="s">
        <v>42</v>
      </c>
      <c r="U191" s="39" t="s">
        <v>42</v>
      </c>
      <c r="V191" s="39" t="s">
        <v>42</v>
      </c>
      <c r="W191" s="77"/>
      <c r="X191" s="44"/>
      <c r="Y191" s="37"/>
      <c r="Z191" s="44"/>
      <c r="AA191" s="44"/>
      <c r="AB191" s="176" t="s">
        <v>1035</v>
      </c>
      <c r="AC191" s="174"/>
      <c r="AD191" s="175" t="s">
        <v>106</v>
      </c>
      <c r="AE191" s="175" t="s">
        <v>101</v>
      </c>
      <c r="AF191" s="39" t="s">
        <v>52</v>
      </c>
      <c r="AG191" s="80" t="s">
        <v>42</v>
      </c>
      <c r="AH191" s="80" t="s">
        <v>42</v>
      </c>
      <c r="AI191" s="39" t="s">
        <v>1036</v>
      </c>
    </row>
    <row r="192" s="4" customFormat="1" ht="100" customHeight="1" spans="1:35">
      <c r="A192" s="41"/>
      <c r="B192" s="42" t="s">
        <v>1037</v>
      </c>
      <c r="C192" s="37" t="s">
        <v>1038</v>
      </c>
      <c r="D192" s="38" t="s">
        <v>55</v>
      </c>
      <c r="E192" s="39"/>
      <c r="F192" s="37" t="s">
        <v>1024</v>
      </c>
      <c r="G192" s="37" t="s">
        <v>1039</v>
      </c>
      <c r="H192" s="39"/>
      <c r="I192" s="37" t="s">
        <v>380</v>
      </c>
      <c r="J192" s="56" t="s">
        <v>1040</v>
      </c>
      <c r="K192" s="37" t="s">
        <v>195</v>
      </c>
      <c r="L192" s="39">
        <v>510</v>
      </c>
      <c r="M192" s="39">
        <v>510</v>
      </c>
      <c r="N192" s="37" t="s">
        <v>46</v>
      </c>
      <c r="O192" s="58" t="s">
        <v>216</v>
      </c>
      <c r="P192" s="39">
        <v>0</v>
      </c>
      <c r="Q192" s="39">
        <v>0</v>
      </c>
      <c r="R192" s="39"/>
      <c r="S192" s="39">
        <v>0</v>
      </c>
      <c r="T192" s="39">
        <v>0</v>
      </c>
      <c r="U192" s="39">
        <v>0</v>
      </c>
      <c r="V192" s="39">
        <v>0</v>
      </c>
      <c r="W192" s="77"/>
      <c r="X192" s="37" t="s">
        <v>48</v>
      </c>
      <c r="Y192" s="37" t="s">
        <v>1038</v>
      </c>
      <c r="Z192" s="37">
        <v>1480</v>
      </c>
      <c r="AA192" s="37">
        <v>1480</v>
      </c>
      <c r="AB192" s="94" t="s">
        <v>1041</v>
      </c>
      <c r="AC192" s="80" t="s">
        <v>48</v>
      </c>
      <c r="AD192" s="39" t="s">
        <v>1028</v>
      </c>
      <c r="AE192" s="93"/>
      <c r="AF192" s="93" t="s">
        <v>162</v>
      </c>
      <c r="AG192" s="83" t="s">
        <v>671</v>
      </c>
      <c r="AH192" s="83" t="s">
        <v>42</v>
      </c>
      <c r="AI192" s="39" t="s">
        <v>1042</v>
      </c>
    </row>
    <row r="193" s="4" customFormat="1" ht="100" customHeight="1" spans="1:35">
      <c r="A193" s="41"/>
      <c r="B193" s="42" t="s">
        <v>1043</v>
      </c>
      <c r="C193" s="37" t="s">
        <v>1044</v>
      </c>
      <c r="D193" s="38" t="s">
        <v>55</v>
      </c>
      <c r="E193" s="39"/>
      <c r="F193" s="37" t="s">
        <v>1045</v>
      </c>
      <c r="G193" s="37" t="s">
        <v>531</v>
      </c>
      <c r="H193" s="39"/>
      <c r="I193" s="37" t="s">
        <v>532</v>
      </c>
      <c r="J193" s="59" t="s">
        <v>1046</v>
      </c>
      <c r="K193" s="37" t="s">
        <v>195</v>
      </c>
      <c r="L193" s="39">
        <v>1000</v>
      </c>
      <c r="M193" s="39">
        <v>1000</v>
      </c>
      <c r="N193" s="37" t="s">
        <v>92</v>
      </c>
      <c r="O193" s="58" t="s">
        <v>216</v>
      </c>
      <c r="P193" s="39">
        <v>0</v>
      </c>
      <c r="Q193" s="39">
        <v>0</v>
      </c>
      <c r="R193" s="39">
        <v>0</v>
      </c>
      <c r="S193" s="39">
        <v>0</v>
      </c>
      <c r="T193" s="39">
        <v>0</v>
      </c>
      <c r="U193" s="39">
        <v>0</v>
      </c>
      <c r="V193" s="39">
        <v>0</v>
      </c>
      <c r="W193" s="77"/>
      <c r="X193" s="37" t="s">
        <v>48</v>
      </c>
      <c r="Y193" s="217" t="s">
        <v>1044</v>
      </c>
      <c r="Z193" s="217">
        <v>1000</v>
      </c>
      <c r="AA193" s="217">
        <v>1000</v>
      </c>
      <c r="AB193" s="218" t="s">
        <v>1047</v>
      </c>
      <c r="AC193" s="80" t="s">
        <v>48</v>
      </c>
      <c r="AD193" s="158" t="s">
        <v>113</v>
      </c>
      <c r="AE193" s="219" t="s">
        <v>94</v>
      </c>
      <c r="AF193" s="93" t="s">
        <v>87</v>
      </c>
      <c r="AG193" s="83" t="s">
        <v>42</v>
      </c>
      <c r="AH193" s="83" t="s">
        <v>42</v>
      </c>
      <c r="AI193" s="39" t="s">
        <v>1048</v>
      </c>
    </row>
    <row r="194" s="4" customFormat="1" ht="50" customHeight="1" spans="1:35">
      <c r="A194" s="30" t="s">
        <v>1049</v>
      </c>
      <c r="B194" s="31"/>
      <c r="C194" s="32"/>
      <c r="D194" s="50"/>
      <c r="E194" s="35"/>
      <c r="F194" s="35"/>
      <c r="G194" s="35"/>
      <c r="H194" s="35"/>
      <c r="I194" s="35"/>
      <c r="J194" s="63"/>
      <c r="K194" s="35"/>
      <c r="L194" s="41">
        <f>SUM(L195:L199)</f>
        <v>18000</v>
      </c>
      <c r="M194" s="41">
        <f>SUM(M195:M199)</f>
        <v>0</v>
      </c>
      <c r="N194" s="35"/>
      <c r="O194" s="37"/>
      <c r="P194" s="35"/>
      <c r="Q194" s="35"/>
      <c r="R194" s="35"/>
      <c r="S194" s="35"/>
      <c r="T194" s="35"/>
      <c r="U194" s="35"/>
      <c r="V194" s="35"/>
      <c r="W194" s="78"/>
      <c r="X194" s="37"/>
      <c r="Y194" s="37"/>
      <c r="Z194" s="35">
        <f>SUM(Z195:Z199)</f>
        <v>0</v>
      </c>
      <c r="AA194" s="35">
        <f>SUM(AA195:AA199)</f>
        <v>0</v>
      </c>
      <c r="AB194" s="94"/>
      <c r="AC194" s="35"/>
      <c r="AD194" s="35"/>
      <c r="AE194" s="35"/>
      <c r="AF194" s="35"/>
      <c r="AG194" s="35"/>
      <c r="AH194" s="35"/>
      <c r="AI194" s="35"/>
    </row>
    <row r="195" s="4" customFormat="1" ht="120" customHeight="1" spans="1:35">
      <c r="A195" s="35">
        <f>A190+1</f>
        <v>84</v>
      </c>
      <c r="B195" s="36"/>
      <c r="C195" s="37" t="s">
        <v>1050</v>
      </c>
      <c r="D195" s="38" t="s">
        <v>390</v>
      </c>
      <c r="E195" s="39"/>
      <c r="F195" s="37" t="s">
        <v>1049</v>
      </c>
      <c r="G195" s="37" t="s">
        <v>1015</v>
      </c>
      <c r="H195" s="39"/>
      <c r="I195" s="37" t="s">
        <v>1051</v>
      </c>
      <c r="J195" s="59" t="s">
        <v>1052</v>
      </c>
      <c r="K195" s="37" t="s">
        <v>195</v>
      </c>
      <c r="L195" s="39">
        <v>13000</v>
      </c>
      <c r="M195" s="39"/>
      <c r="N195" s="37" t="s">
        <v>189</v>
      </c>
      <c r="O195" s="59"/>
      <c r="P195" s="39"/>
      <c r="Q195" s="39"/>
      <c r="R195" s="39"/>
      <c r="S195" s="39"/>
      <c r="T195" s="39"/>
      <c r="U195" s="39"/>
      <c r="V195" s="39"/>
      <c r="W195" s="77"/>
      <c r="X195" s="80"/>
      <c r="Y195" s="59"/>
      <c r="Z195" s="56"/>
      <c r="AA195" s="56"/>
      <c r="AB195" s="220"/>
      <c r="AC195" s="39"/>
      <c r="AD195" s="39"/>
      <c r="AE195" s="39"/>
      <c r="AF195" s="39"/>
      <c r="AG195" s="39"/>
      <c r="AH195" s="39"/>
      <c r="AI195" s="39"/>
    </row>
    <row r="196" s="4" customFormat="1" ht="100" customHeight="1" spans="1:35">
      <c r="A196" s="35"/>
      <c r="B196" s="42" t="s">
        <v>1053</v>
      </c>
      <c r="C196" s="37" t="s">
        <v>1054</v>
      </c>
      <c r="D196" s="38" t="s">
        <v>390</v>
      </c>
      <c r="E196" s="39"/>
      <c r="F196" s="37" t="s">
        <v>1049</v>
      </c>
      <c r="G196" s="37" t="s">
        <v>1015</v>
      </c>
      <c r="H196" s="39"/>
      <c r="I196" s="37" t="s">
        <v>1051</v>
      </c>
      <c r="J196" s="59" t="s">
        <v>1052</v>
      </c>
      <c r="K196" s="37" t="s">
        <v>195</v>
      </c>
      <c r="L196" s="39"/>
      <c r="M196" s="39"/>
      <c r="N196" s="37" t="s">
        <v>189</v>
      </c>
      <c r="O196" s="59"/>
      <c r="P196" s="39"/>
      <c r="Q196" s="39"/>
      <c r="R196" s="39"/>
      <c r="S196" s="39"/>
      <c r="T196" s="39"/>
      <c r="U196" s="39"/>
      <c r="V196" s="39"/>
      <c r="W196" s="77"/>
      <c r="X196" s="80"/>
      <c r="Y196" s="59"/>
      <c r="Z196" s="56"/>
      <c r="AA196" s="56"/>
      <c r="AB196" s="220"/>
      <c r="AC196" s="39"/>
      <c r="AD196" s="39"/>
      <c r="AE196" s="39"/>
      <c r="AF196" s="39"/>
      <c r="AG196" s="39"/>
      <c r="AH196" s="39"/>
      <c r="AI196" s="39"/>
    </row>
    <row r="197" s="4" customFormat="1" ht="100" customHeight="1" spans="1:35">
      <c r="A197" s="35"/>
      <c r="B197" s="42" t="s">
        <v>1055</v>
      </c>
      <c r="C197" s="37" t="s">
        <v>1056</v>
      </c>
      <c r="D197" s="38" t="s">
        <v>390</v>
      </c>
      <c r="E197" s="39"/>
      <c r="F197" s="37" t="s">
        <v>1049</v>
      </c>
      <c r="G197" s="37" t="s">
        <v>1015</v>
      </c>
      <c r="H197" s="39"/>
      <c r="I197" s="37" t="s">
        <v>1051</v>
      </c>
      <c r="J197" s="59"/>
      <c r="K197" s="37" t="s">
        <v>195</v>
      </c>
      <c r="L197" s="39"/>
      <c r="M197" s="39"/>
      <c r="N197" s="37" t="s">
        <v>189</v>
      </c>
      <c r="O197" s="59"/>
      <c r="P197" s="39"/>
      <c r="Q197" s="39"/>
      <c r="R197" s="39"/>
      <c r="S197" s="39"/>
      <c r="T197" s="39"/>
      <c r="U197" s="39"/>
      <c r="V197" s="39"/>
      <c r="W197" s="77"/>
      <c r="X197" s="80"/>
      <c r="Y197" s="59"/>
      <c r="Z197" s="56"/>
      <c r="AA197" s="56"/>
      <c r="AB197" s="220"/>
      <c r="AC197" s="39"/>
      <c r="AD197" s="39"/>
      <c r="AE197" s="39"/>
      <c r="AF197" s="39"/>
      <c r="AG197" s="39"/>
      <c r="AH197" s="39"/>
      <c r="AI197" s="39"/>
    </row>
    <row r="198" s="4" customFormat="1" ht="100" customHeight="1" spans="1:35">
      <c r="A198" s="35"/>
      <c r="B198" s="42" t="s">
        <v>1057</v>
      </c>
      <c r="C198" s="37" t="s">
        <v>1058</v>
      </c>
      <c r="D198" s="38" t="s">
        <v>390</v>
      </c>
      <c r="E198" s="39"/>
      <c r="F198" s="37" t="s">
        <v>1049</v>
      </c>
      <c r="G198" s="37" t="s">
        <v>1015</v>
      </c>
      <c r="H198" s="39"/>
      <c r="I198" s="37" t="s">
        <v>1051</v>
      </c>
      <c r="J198" s="59"/>
      <c r="K198" s="37" t="s">
        <v>195</v>
      </c>
      <c r="L198" s="39"/>
      <c r="M198" s="39"/>
      <c r="N198" s="37" t="s">
        <v>189</v>
      </c>
      <c r="O198" s="59"/>
      <c r="P198" s="39"/>
      <c r="Q198" s="39"/>
      <c r="R198" s="39"/>
      <c r="S198" s="39"/>
      <c r="T198" s="39"/>
      <c r="U198" s="39"/>
      <c r="V198" s="39"/>
      <c r="W198" s="77"/>
      <c r="X198" s="80"/>
      <c r="Y198" s="59"/>
      <c r="Z198" s="56"/>
      <c r="AA198" s="56"/>
      <c r="AB198" s="220"/>
      <c r="AC198" s="39"/>
      <c r="AD198" s="39"/>
      <c r="AE198" s="39"/>
      <c r="AF198" s="39"/>
      <c r="AG198" s="39"/>
      <c r="AH198" s="39"/>
      <c r="AI198" s="39"/>
    </row>
    <row r="199" s="4" customFormat="1" ht="120" customHeight="1" spans="1:35">
      <c r="A199" s="35">
        <f>A195+1</f>
        <v>85</v>
      </c>
      <c r="B199" s="36"/>
      <c r="C199" s="37" t="s">
        <v>1059</v>
      </c>
      <c r="D199" s="38" t="s">
        <v>390</v>
      </c>
      <c r="E199" s="39"/>
      <c r="F199" s="37" t="s">
        <v>1049</v>
      </c>
      <c r="G199" s="37" t="s">
        <v>1060</v>
      </c>
      <c r="H199" s="39"/>
      <c r="I199" s="37" t="s">
        <v>365</v>
      </c>
      <c r="J199" s="58" t="s">
        <v>1061</v>
      </c>
      <c r="K199" s="37" t="s">
        <v>195</v>
      </c>
      <c r="L199" s="39">
        <v>5000</v>
      </c>
      <c r="M199" s="39"/>
      <c r="N199" s="37" t="s">
        <v>189</v>
      </c>
      <c r="O199" s="59"/>
      <c r="P199" s="39"/>
      <c r="Q199" s="39"/>
      <c r="R199" s="39"/>
      <c r="S199" s="39"/>
      <c r="T199" s="39"/>
      <c r="U199" s="39"/>
      <c r="V199" s="39"/>
      <c r="W199" s="77"/>
      <c r="X199" s="80"/>
      <c r="Y199" s="59"/>
      <c r="Z199" s="56"/>
      <c r="AA199" s="56"/>
      <c r="AB199" s="111"/>
      <c r="AC199" s="39"/>
      <c r="AD199" s="39"/>
      <c r="AE199" s="39"/>
      <c r="AF199" s="39"/>
      <c r="AG199" s="39"/>
      <c r="AH199" s="39"/>
      <c r="AI199" s="39"/>
    </row>
    <row r="200" s="4" customFormat="1" ht="50" customHeight="1" spans="1:35">
      <c r="A200" s="30" t="s">
        <v>1062</v>
      </c>
      <c r="B200" s="31"/>
      <c r="C200" s="32"/>
      <c r="D200" s="40"/>
      <c r="E200" s="35"/>
      <c r="F200" s="35"/>
      <c r="G200" s="35"/>
      <c r="H200" s="35"/>
      <c r="I200" s="35"/>
      <c r="J200" s="63"/>
      <c r="K200" s="35"/>
      <c r="L200" s="41">
        <f>SUM(L201:L202)</f>
        <v>2100</v>
      </c>
      <c r="M200" s="41">
        <f>SUM(M201:M202)</f>
        <v>500</v>
      </c>
      <c r="N200" s="41"/>
      <c r="O200" s="64"/>
      <c r="P200" s="35"/>
      <c r="Q200" s="35"/>
      <c r="R200" s="35"/>
      <c r="S200" s="35"/>
      <c r="T200" s="35"/>
      <c r="U200" s="35"/>
      <c r="V200" s="35"/>
      <c r="W200" s="78"/>
      <c r="X200" s="64"/>
      <c r="Y200" s="64"/>
      <c r="Z200" s="41">
        <f>SUM(Z201:Z202)</f>
        <v>0</v>
      </c>
      <c r="AA200" s="41">
        <f>SUM(AA201:AA202)</f>
        <v>0</v>
      </c>
      <c r="AB200" s="94"/>
      <c r="AC200" s="35"/>
      <c r="AD200" s="35"/>
      <c r="AE200" s="35"/>
      <c r="AF200" s="35"/>
      <c r="AG200" s="35"/>
      <c r="AH200" s="35"/>
      <c r="AI200" s="35"/>
    </row>
    <row r="201" s="4" customFormat="1" ht="120" customHeight="1" spans="1:35">
      <c r="A201" s="35">
        <f>A199+1</f>
        <v>86</v>
      </c>
      <c r="B201" s="36"/>
      <c r="C201" s="37" t="s">
        <v>1063</v>
      </c>
      <c r="D201" s="38" t="s">
        <v>1064</v>
      </c>
      <c r="E201" s="39"/>
      <c r="F201" s="37" t="s">
        <v>1062</v>
      </c>
      <c r="G201" s="37" t="s">
        <v>1062</v>
      </c>
      <c r="H201" s="39"/>
      <c r="I201" s="37" t="s">
        <v>566</v>
      </c>
      <c r="J201" s="58" t="s">
        <v>1065</v>
      </c>
      <c r="K201" s="37" t="s">
        <v>195</v>
      </c>
      <c r="L201" s="39">
        <v>1200</v>
      </c>
      <c r="M201" s="39"/>
      <c r="N201" s="37" t="s">
        <v>189</v>
      </c>
      <c r="O201" s="207"/>
      <c r="P201" s="39" t="s">
        <v>42</v>
      </c>
      <c r="Q201" s="39" t="s">
        <v>42</v>
      </c>
      <c r="R201" s="39" t="s">
        <v>42</v>
      </c>
      <c r="S201" s="39" t="s">
        <v>42</v>
      </c>
      <c r="T201" s="39" t="s">
        <v>42</v>
      </c>
      <c r="U201" s="39" t="s">
        <v>42</v>
      </c>
      <c r="V201" s="39" t="s">
        <v>42</v>
      </c>
      <c r="W201" s="77"/>
      <c r="X201" s="213"/>
      <c r="Y201" s="207"/>
      <c r="Z201" s="221"/>
      <c r="AA201" s="221"/>
      <c r="AB201" s="165"/>
      <c r="AC201" s="172"/>
      <c r="AD201" s="172"/>
      <c r="AE201" s="93"/>
      <c r="AF201" s="93"/>
      <c r="AG201" s="93"/>
      <c r="AH201" s="93"/>
      <c r="AI201" s="39"/>
    </row>
    <row r="202" s="4" customFormat="1" ht="120" customHeight="1" spans="1:35">
      <c r="A202" s="35">
        <f t="shared" ref="A202:A206" si="4">A201+1</f>
        <v>87</v>
      </c>
      <c r="B202" s="36"/>
      <c r="C202" s="37" t="s">
        <v>1066</v>
      </c>
      <c r="D202" s="38" t="s">
        <v>1064</v>
      </c>
      <c r="E202" s="39"/>
      <c r="F202" s="37" t="s">
        <v>1062</v>
      </c>
      <c r="G202" s="37" t="s">
        <v>1062</v>
      </c>
      <c r="H202" s="39"/>
      <c r="I202" s="37" t="s">
        <v>315</v>
      </c>
      <c r="J202" s="58" t="s">
        <v>1067</v>
      </c>
      <c r="K202" s="37" t="s">
        <v>195</v>
      </c>
      <c r="L202" s="39">
        <v>900</v>
      </c>
      <c r="M202" s="39">
        <v>500</v>
      </c>
      <c r="N202" s="37" t="s">
        <v>92</v>
      </c>
      <c r="O202" s="207" t="s">
        <v>1068</v>
      </c>
      <c r="P202" s="39" t="s">
        <v>42</v>
      </c>
      <c r="Q202" s="39" t="s">
        <v>42</v>
      </c>
      <c r="R202" s="39" t="s">
        <v>42</v>
      </c>
      <c r="S202" s="39" t="s">
        <v>42</v>
      </c>
      <c r="T202" s="39" t="s">
        <v>42</v>
      </c>
      <c r="U202" s="39" t="s">
        <v>42</v>
      </c>
      <c r="V202" s="39" t="s">
        <v>42</v>
      </c>
      <c r="W202" s="77"/>
      <c r="X202" s="214"/>
      <c r="Y202" s="222"/>
      <c r="Z202" s="222"/>
      <c r="AA202" s="207"/>
      <c r="AB202" s="207" t="s">
        <v>1069</v>
      </c>
      <c r="AC202" s="196"/>
      <c r="AD202" s="158" t="s">
        <v>113</v>
      </c>
      <c r="AE202" s="93" t="s">
        <v>94</v>
      </c>
      <c r="AF202" s="93" t="s">
        <v>52</v>
      </c>
      <c r="AG202" s="239" t="s">
        <v>1070</v>
      </c>
      <c r="AH202" s="93"/>
      <c r="AI202" s="39" t="s">
        <v>485</v>
      </c>
    </row>
    <row r="203" s="4" customFormat="1" ht="50" customHeight="1" spans="1:35">
      <c r="A203" s="30" t="s">
        <v>1071</v>
      </c>
      <c r="B203" s="31"/>
      <c r="C203" s="32"/>
      <c r="D203" s="40"/>
      <c r="E203" s="35"/>
      <c r="F203" s="35"/>
      <c r="G203" s="35"/>
      <c r="H203" s="35"/>
      <c r="I203" s="35"/>
      <c r="J203" s="63"/>
      <c r="K203" s="35"/>
      <c r="L203" s="41">
        <f>SUM(L204:L206)</f>
        <v>9079</v>
      </c>
      <c r="M203" s="41">
        <f>SUM(M204:M206)</f>
        <v>8000</v>
      </c>
      <c r="N203" s="41"/>
      <c r="O203" s="64"/>
      <c r="P203" s="35"/>
      <c r="Q203" s="35"/>
      <c r="R203" s="35"/>
      <c r="S203" s="35"/>
      <c r="T203" s="35"/>
      <c r="U203" s="35"/>
      <c r="V203" s="35"/>
      <c r="W203" s="78"/>
      <c r="X203" s="64"/>
      <c r="Y203" s="64"/>
      <c r="Z203" s="41">
        <f>SUM(Z204:Z206)</f>
        <v>3174</v>
      </c>
      <c r="AA203" s="41">
        <f>SUM(AA204:AA206)</f>
        <v>3174</v>
      </c>
      <c r="AB203" s="94"/>
      <c r="AC203" s="35"/>
      <c r="AD203" s="35"/>
      <c r="AE203" s="35"/>
      <c r="AF203" s="35"/>
      <c r="AG203" s="35"/>
      <c r="AH203" s="35"/>
      <c r="AI203" s="35"/>
    </row>
    <row r="204" s="4" customFormat="1" ht="120" customHeight="1" spans="1:35">
      <c r="A204" s="35">
        <f>A202+1</f>
        <v>88</v>
      </c>
      <c r="B204" s="36"/>
      <c r="C204" s="35" t="s">
        <v>1072</v>
      </c>
      <c r="D204" s="38" t="s">
        <v>40</v>
      </c>
      <c r="E204" s="202"/>
      <c r="F204" s="39" t="s">
        <v>1073</v>
      </c>
      <c r="G204" s="80" t="s">
        <v>1074</v>
      </c>
      <c r="H204" s="39"/>
      <c r="I204" s="39" t="s">
        <v>717</v>
      </c>
      <c r="J204" s="56" t="s">
        <v>1075</v>
      </c>
      <c r="K204" s="39" t="s">
        <v>424</v>
      </c>
      <c r="L204" s="39">
        <f>4364+1850</f>
        <v>6214</v>
      </c>
      <c r="M204" s="39">
        <f>3800+1800</f>
        <v>5600</v>
      </c>
      <c r="N204" s="37" t="s">
        <v>46</v>
      </c>
      <c r="O204" s="207" t="s">
        <v>216</v>
      </c>
      <c r="P204" s="39">
        <v>5.094</v>
      </c>
      <c r="Q204" s="39" t="s">
        <v>42</v>
      </c>
      <c r="R204" s="39" t="s">
        <v>42</v>
      </c>
      <c r="S204" s="39" t="s">
        <v>42</v>
      </c>
      <c r="T204" s="39" t="s">
        <v>42</v>
      </c>
      <c r="U204" s="39">
        <v>6.216</v>
      </c>
      <c r="V204" s="39">
        <v>5.094</v>
      </c>
      <c r="W204" s="77">
        <v>134.7624</v>
      </c>
      <c r="X204" s="213" t="s">
        <v>48</v>
      </c>
      <c r="Y204" s="213" t="s">
        <v>1076</v>
      </c>
      <c r="Z204" s="181">
        <v>1425</v>
      </c>
      <c r="AA204" s="181">
        <v>1425</v>
      </c>
      <c r="AB204" s="165" t="s">
        <v>1077</v>
      </c>
      <c r="AC204" s="83" t="s">
        <v>48</v>
      </c>
      <c r="AD204" s="172" t="s">
        <v>51</v>
      </c>
      <c r="AE204" s="93"/>
      <c r="AF204" s="93" t="s">
        <v>1078</v>
      </c>
      <c r="AG204" s="83" t="s">
        <v>671</v>
      </c>
      <c r="AH204" s="83" t="s">
        <v>42</v>
      </c>
      <c r="AI204" s="39" t="s">
        <v>1079</v>
      </c>
    </row>
    <row r="205" s="4" customFormat="1" ht="120" customHeight="1" spans="1:35">
      <c r="A205" s="35">
        <f t="shared" si="4"/>
        <v>89</v>
      </c>
      <c r="B205" s="36"/>
      <c r="C205" s="35" t="s">
        <v>1080</v>
      </c>
      <c r="D205" s="38" t="s">
        <v>40</v>
      </c>
      <c r="E205" s="202"/>
      <c r="F205" s="39" t="s">
        <v>1073</v>
      </c>
      <c r="G205" s="80" t="s">
        <v>1074</v>
      </c>
      <c r="H205" s="39"/>
      <c r="I205" s="39" t="s">
        <v>578</v>
      </c>
      <c r="J205" s="56" t="s">
        <v>1081</v>
      </c>
      <c r="K205" s="39" t="s">
        <v>424</v>
      </c>
      <c r="L205" s="39">
        <v>2000</v>
      </c>
      <c r="M205" s="39">
        <v>2000</v>
      </c>
      <c r="N205" s="37" t="s">
        <v>92</v>
      </c>
      <c r="O205" s="207" t="s">
        <v>216</v>
      </c>
      <c r="P205" s="39"/>
      <c r="Q205" s="39"/>
      <c r="R205" s="39"/>
      <c r="S205" s="39"/>
      <c r="T205" s="39"/>
      <c r="U205" s="39"/>
      <c r="V205" s="39"/>
      <c r="W205" s="77"/>
      <c r="X205" s="213" t="s">
        <v>48</v>
      </c>
      <c r="Y205" s="213" t="s">
        <v>1082</v>
      </c>
      <c r="Z205" s="181">
        <v>1749</v>
      </c>
      <c r="AA205" s="181">
        <v>1749</v>
      </c>
      <c r="AB205" s="165" t="s">
        <v>1083</v>
      </c>
      <c r="AC205" s="83" t="s">
        <v>48</v>
      </c>
      <c r="AD205" s="172" t="s">
        <v>203</v>
      </c>
      <c r="AE205" s="93" t="s">
        <v>113</v>
      </c>
      <c r="AF205" s="93" t="s">
        <v>52</v>
      </c>
      <c r="AG205" s="83" t="s">
        <v>42</v>
      </c>
      <c r="AH205" s="83" t="s">
        <v>42</v>
      </c>
      <c r="AI205" s="39" t="s">
        <v>485</v>
      </c>
    </row>
    <row r="206" s="4" customFormat="1" ht="120" customHeight="1" spans="1:35">
      <c r="A206" s="35">
        <f t="shared" si="4"/>
        <v>90</v>
      </c>
      <c r="B206" s="36"/>
      <c r="C206" s="35" t="s">
        <v>1084</v>
      </c>
      <c r="D206" s="38" t="s">
        <v>40</v>
      </c>
      <c r="E206" s="39"/>
      <c r="F206" s="39" t="s">
        <v>1073</v>
      </c>
      <c r="G206" s="80" t="s">
        <v>1074</v>
      </c>
      <c r="H206" s="39"/>
      <c r="I206" s="39" t="s">
        <v>1085</v>
      </c>
      <c r="J206" s="58" t="s">
        <v>1086</v>
      </c>
      <c r="K206" s="39" t="s">
        <v>424</v>
      </c>
      <c r="L206" s="39">
        <v>865</v>
      </c>
      <c r="M206" s="39">
        <v>400</v>
      </c>
      <c r="N206" s="37" t="s">
        <v>92</v>
      </c>
      <c r="O206" s="208" t="s">
        <v>1087</v>
      </c>
      <c r="P206" s="39">
        <v>6</v>
      </c>
      <c r="Q206" s="39" t="s">
        <v>42</v>
      </c>
      <c r="R206" s="39" t="s">
        <v>42</v>
      </c>
      <c r="S206" s="39" t="s">
        <v>42</v>
      </c>
      <c r="T206" s="39" t="s">
        <v>42</v>
      </c>
      <c r="U206" s="39" t="s">
        <v>42</v>
      </c>
      <c r="V206" s="39">
        <v>6</v>
      </c>
      <c r="W206" s="77">
        <v>173.94</v>
      </c>
      <c r="X206" s="213" t="s">
        <v>48</v>
      </c>
      <c r="Y206" s="213" t="s">
        <v>1082</v>
      </c>
      <c r="Z206" s="223"/>
      <c r="AA206" s="223"/>
      <c r="AB206" s="224" t="s">
        <v>1088</v>
      </c>
      <c r="AC206" s="225" t="s">
        <v>48</v>
      </c>
      <c r="AD206" s="225" t="s">
        <v>764</v>
      </c>
      <c r="AE206" s="93" t="s">
        <v>94</v>
      </c>
      <c r="AF206" s="93">
        <v>45717</v>
      </c>
      <c r="AG206" s="83" t="s">
        <v>671</v>
      </c>
      <c r="AH206" s="83" t="s">
        <v>42</v>
      </c>
      <c r="AI206" s="39" t="s">
        <v>1089</v>
      </c>
    </row>
    <row r="207" s="4" customFormat="1" ht="50" customHeight="1" spans="1:35">
      <c r="A207" s="30" t="s">
        <v>1090</v>
      </c>
      <c r="B207" s="31"/>
      <c r="C207" s="32"/>
      <c r="D207" s="40"/>
      <c r="E207" s="35"/>
      <c r="F207" s="35"/>
      <c r="G207" s="35"/>
      <c r="H207" s="35"/>
      <c r="I207" s="35"/>
      <c r="J207" s="63"/>
      <c r="K207" s="35"/>
      <c r="L207" s="41">
        <f>SUM(L208)</f>
        <v>1800</v>
      </c>
      <c r="M207" s="41">
        <f>SUM(M208)</f>
        <v>1500</v>
      </c>
      <c r="N207" s="41"/>
      <c r="O207" s="64"/>
      <c r="P207" s="35"/>
      <c r="Q207" s="35"/>
      <c r="R207" s="35"/>
      <c r="S207" s="35"/>
      <c r="T207" s="35"/>
      <c r="U207" s="35"/>
      <c r="V207" s="35"/>
      <c r="W207" s="78"/>
      <c r="X207" s="64"/>
      <c r="Y207" s="64"/>
      <c r="Z207" s="41">
        <f>SUM(Z208)</f>
        <v>144</v>
      </c>
      <c r="AA207" s="41">
        <f>SUM(AA208)</f>
        <v>550</v>
      </c>
      <c r="AB207" s="94"/>
      <c r="AC207" s="35"/>
      <c r="AD207" s="35"/>
      <c r="AE207" s="35"/>
      <c r="AF207" s="35"/>
      <c r="AG207" s="35"/>
      <c r="AH207" s="35"/>
      <c r="AI207" s="35"/>
    </row>
    <row r="208" s="4" customFormat="1" ht="120" customHeight="1" spans="1:35">
      <c r="A208" s="35">
        <f>A206+1</f>
        <v>91</v>
      </c>
      <c r="B208" s="36"/>
      <c r="C208" s="37" t="s">
        <v>1091</v>
      </c>
      <c r="D208" s="38" t="s">
        <v>40</v>
      </c>
      <c r="E208" s="39"/>
      <c r="F208" s="37" t="s">
        <v>1090</v>
      </c>
      <c r="G208" s="37" t="s">
        <v>1092</v>
      </c>
      <c r="H208" s="39"/>
      <c r="I208" s="37" t="s">
        <v>1093</v>
      </c>
      <c r="J208" s="94" t="s">
        <v>1094</v>
      </c>
      <c r="K208" s="37" t="s">
        <v>195</v>
      </c>
      <c r="L208" s="35">
        <v>1800</v>
      </c>
      <c r="M208" s="35">
        <v>1500</v>
      </c>
      <c r="N208" s="37" t="s">
        <v>92</v>
      </c>
      <c r="O208" s="57" t="s">
        <v>1095</v>
      </c>
      <c r="P208" s="39" t="s">
        <v>42</v>
      </c>
      <c r="Q208" s="39" t="s">
        <v>42</v>
      </c>
      <c r="R208" s="39" t="s">
        <v>42</v>
      </c>
      <c r="S208" s="39" t="s">
        <v>42</v>
      </c>
      <c r="T208" s="39" t="s">
        <v>42</v>
      </c>
      <c r="U208" s="39" t="s">
        <v>42</v>
      </c>
      <c r="V208" s="39" t="s">
        <v>42</v>
      </c>
      <c r="W208" s="77"/>
      <c r="X208" s="82" t="s">
        <v>48</v>
      </c>
      <c r="Y208" s="82" t="s">
        <v>1096</v>
      </c>
      <c r="Z208" s="107">
        <v>144</v>
      </c>
      <c r="AA208" s="107">
        <v>550</v>
      </c>
      <c r="AB208" s="110" t="s">
        <v>1097</v>
      </c>
      <c r="AC208" s="83" t="s">
        <v>48</v>
      </c>
      <c r="AD208" s="93" t="s">
        <v>203</v>
      </c>
      <c r="AE208" s="93" t="s">
        <v>113</v>
      </c>
      <c r="AF208" s="93">
        <v>45717</v>
      </c>
      <c r="AG208" s="83" t="s">
        <v>1098</v>
      </c>
      <c r="AH208" s="83" t="s">
        <v>1099</v>
      </c>
      <c r="AI208" s="39" t="s">
        <v>1100</v>
      </c>
    </row>
    <row r="209" s="4" customFormat="1" ht="100" customHeight="1" spans="1:35">
      <c r="A209" s="41"/>
      <c r="B209" s="42" t="s">
        <v>1101</v>
      </c>
      <c r="C209" s="37" t="s">
        <v>1102</v>
      </c>
      <c r="D209" s="38" t="s">
        <v>40</v>
      </c>
      <c r="E209" s="39"/>
      <c r="F209" s="37" t="s">
        <v>1090</v>
      </c>
      <c r="G209" s="37" t="s">
        <v>1103</v>
      </c>
      <c r="H209" s="39"/>
      <c r="I209" s="37" t="s">
        <v>350</v>
      </c>
      <c r="J209" s="94" t="s">
        <v>1104</v>
      </c>
      <c r="K209" s="37" t="s">
        <v>195</v>
      </c>
      <c r="L209" s="35"/>
      <c r="M209" s="35"/>
      <c r="N209" s="37" t="s">
        <v>92</v>
      </c>
      <c r="O209" s="37" t="s">
        <v>216</v>
      </c>
      <c r="P209" s="39" t="s">
        <v>42</v>
      </c>
      <c r="Q209" s="39" t="s">
        <v>42</v>
      </c>
      <c r="R209" s="39" t="s">
        <v>42</v>
      </c>
      <c r="S209" s="39" t="s">
        <v>42</v>
      </c>
      <c r="T209" s="39" t="s">
        <v>42</v>
      </c>
      <c r="U209" s="39" t="s">
        <v>42</v>
      </c>
      <c r="V209" s="39" t="s">
        <v>42</v>
      </c>
      <c r="W209" s="77"/>
      <c r="X209" s="76"/>
      <c r="Y209" s="76"/>
      <c r="Z209" s="76"/>
      <c r="AA209" s="76"/>
      <c r="AB209" s="226" t="s">
        <v>1105</v>
      </c>
      <c r="AC209" s="109"/>
      <c r="AD209" s="109" t="s">
        <v>51</v>
      </c>
      <c r="AE209" s="39" t="s">
        <v>113</v>
      </c>
      <c r="AF209" s="39" t="s">
        <v>52</v>
      </c>
      <c r="AG209" s="39" t="s">
        <v>42</v>
      </c>
      <c r="AH209" s="39" t="s">
        <v>42</v>
      </c>
      <c r="AI209" s="39" t="s">
        <v>476</v>
      </c>
    </row>
    <row r="210" s="4" customFormat="1" ht="100" customHeight="1" spans="1:35">
      <c r="A210" s="41"/>
      <c r="B210" s="42" t="s">
        <v>1106</v>
      </c>
      <c r="C210" s="37" t="s">
        <v>1107</v>
      </c>
      <c r="D210" s="38" t="s">
        <v>40</v>
      </c>
      <c r="E210" s="39"/>
      <c r="F210" s="37" t="s">
        <v>1090</v>
      </c>
      <c r="G210" s="37" t="s">
        <v>1103</v>
      </c>
      <c r="H210" s="39"/>
      <c r="I210" s="37" t="s">
        <v>350</v>
      </c>
      <c r="J210" s="111" t="s">
        <v>1108</v>
      </c>
      <c r="K210" s="37" t="s">
        <v>195</v>
      </c>
      <c r="L210" s="35"/>
      <c r="M210" s="35"/>
      <c r="N210" s="37" t="s">
        <v>92</v>
      </c>
      <c r="O210" s="37" t="s">
        <v>216</v>
      </c>
      <c r="P210" s="39" t="s">
        <v>42</v>
      </c>
      <c r="Q210" s="39" t="s">
        <v>42</v>
      </c>
      <c r="R210" s="39" t="s">
        <v>42</v>
      </c>
      <c r="S210" s="39" t="s">
        <v>42</v>
      </c>
      <c r="T210" s="39" t="s">
        <v>42</v>
      </c>
      <c r="U210" s="39" t="s">
        <v>42</v>
      </c>
      <c r="V210" s="39" t="s">
        <v>42</v>
      </c>
      <c r="W210" s="77"/>
      <c r="X210" s="76" t="s">
        <v>48</v>
      </c>
      <c r="Y210" s="76" t="s">
        <v>1109</v>
      </c>
      <c r="Z210" s="76">
        <v>1500</v>
      </c>
      <c r="AA210" s="76">
        <v>1500</v>
      </c>
      <c r="AB210" s="226" t="s">
        <v>1110</v>
      </c>
      <c r="AC210" s="83" t="s">
        <v>48</v>
      </c>
      <c r="AD210" s="109" t="s">
        <v>113</v>
      </c>
      <c r="AE210" s="39" t="s">
        <v>94</v>
      </c>
      <c r="AF210" s="39" t="s">
        <v>106</v>
      </c>
      <c r="AG210" s="39" t="s">
        <v>42</v>
      </c>
      <c r="AH210" s="39" t="s">
        <v>42</v>
      </c>
      <c r="AI210" s="39" t="s">
        <v>1111</v>
      </c>
    </row>
    <row r="211" s="4" customFormat="1" ht="100" customHeight="1" spans="1:35">
      <c r="A211" s="41"/>
      <c r="B211" s="42" t="s">
        <v>1112</v>
      </c>
      <c r="C211" s="37" t="s">
        <v>1113</v>
      </c>
      <c r="D211" s="38" t="s">
        <v>40</v>
      </c>
      <c r="E211" s="39"/>
      <c r="F211" s="37" t="s">
        <v>1090</v>
      </c>
      <c r="G211" s="37" t="s">
        <v>1103</v>
      </c>
      <c r="H211" s="39"/>
      <c r="I211" s="37" t="s">
        <v>350</v>
      </c>
      <c r="J211" s="209" t="s">
        <v>1114</v>
      </c>
      <c r="K211" s="37" t="s">
        <v>195</v>
      </c>
      <c r="L211" s="35"/>
      <c r="M211" s="35"/>
      <c r="N211" s="37" t="s">
        <v>189</v>
      </c>
      <c r="O211" s="108"/>
      <c r="P211" s="39" t="s">
        <v>42</v>
      </c>
      <c r="Q211" s="39" t="s">
        <v>42</v>
      </c>
      <c r="R211" s="39" t="s">
        <v>42</v>
      </c>
      <c r="S211" s="39" t="s">
        <v>42</v>
      </c>
      <c r="T211" s="39" t="s">
        <v>42</v>
      </c>
      <c r="U211" s="39" t="s">
        <v>42</v>
      </c>
      <c r="V211" s="39" t="s">
        <v>42</v>
      </c>
      <c r="W211" s="77"/>
      <c r="X211" s="108"/>
      <c r="Y211" s="108"/>
      <c r="Z211" s="109"/>
      <c r="AA211" s="109"/>
      <c r="AB211" s="227"/>
      <c r="AC211" s="109"/>
      <c r="AD211" s="109"/>
      <c r="AE211" s="39"/>
      <c r="AF211" s="39"/>
      <c r="AG211" s="39"/>
      <c r="AH211" s="39"/>
      <c r="AI211" s="39"/>
    </row>
    <row r="212" s="4" customFormat="1" ht="50" customHeight="1" spans="1:35">
      <c r="A212" s="30" t="s">
        <v>873</v>
      </c>
      <c r="B212" s="31"/>
      <c r="C212" s="32"/>
      <c r="D212" s="40"/>
      <c r="E212" s="35"/>
      <c r="F212" s="35"/>
      <c r="G212" s="35"/>
      <c r="H212" s="35"/>
      <c r="I212" s="35"/>
      <c r="J212" s="63"/>
      <c r="K212" s="35"/>
      <c r="L212" s="41">
        <f>SUM(L213:L217)</f>
        <v>9850.21</v>
      </c>
      <c r="M212" s="41">
        <f>SUM(M213:M217)</f>
        <v>5617.85</v>
      </c>
      <c r="N212" s="41"/>
      <c r="O212" s="64"/>
      <c r="P212" s="41"/>
      <c r="Q212" s="41"/>
      <c r="R212" s="41"/>
      <c r="S212" s="41"/>
      <c r="T212" s="41"/>
      <c r="U212" s="41"/>
      <c r="V212" s="41"/>
      <c r="W212" s="41"/>
      <c r="X212" s="41"/>
      <c r="Y212" s="41"/>
      <c r="Z212" s="41">
        <f>SUM(Z213:Z217)</f>
        <v>1114</v>
      </c>
      <c r="AA212" s="41">
        <f>SUM(AA213:AA217)</f>
        <v>3327</v>
      </c>
      <c r="AB212" s="94"/>
      <c r="AC212" s="35"/>
      <c r="AD212" s="35"/>
      <c r="AE212" s="35"/>
      <c r="AF212" s="35"/>
      <c r="AG212" s="35"/>
      <c r="AH212" s="35"/>
      <c r="AI212" s="35"/>
    </row>
    <row r="213" s="4" customFormat="1" ht="120" customHeight="1" spans="1:35">
      <c r="A213" s="35">
        <f>A208+1</f>
        <v>92</v>
      </c>
      <c r="B213" s="36"/>
      <c r="C213" s="37" t="s">
        <v>1115</v>
      </c>
      <c r="D213" s="38" t="s">
        <v>55</v>
      </c>
      <c r="E213" s="39"/>
      <c r="F213" s="37" t="s">
        <v>873</v>
      </c>
      <c r="G213" s="37" t="s">
        <v>873</v>
      </c>
      <c r="H213" s="39"/>
      <c r="I213" s="37" t="s">
        <v>1116</v>
      </c>
      <c r="J213" s="56" t="s">
        <v>1117</v>
      </c>
      <c r="K213" s="37" t="s">
        <v>195</v>
      </c>
      <c r="L213" s="35">
        <v>8336.21</v>
      </c>
      <c r="M213" s="35">
        <v>4237.85</v>
      </c>
      <c r="N213" s="37" t="s">
        <v>46</v>
      </c>
      <c r="O213" s="59" t="s">
        <v>1118</v>
      </c>
      <c r="P213" s="39" t="s">
        <v>42</v>
      </c>
      <c r="Q213" s="39" t="s">
        <v>42</v>
      </c>
      <c r="R213" s="39" t="s">
        <v>42</v>
      </c>
      <c r="S213" s="39" t="s">
        <v>42</v>
      </c>
      <c r="T213" s="39" t="s">
        <v>42</v>
      </c>
      <c r="U213" s="39" t="s">
        <v>42</v>
      </c>
      <c r="V213" s="39" t="s">
        <v>42</v>
      </c>
      <c r="W213" s="77"/>
      <c r="X213" s="80" t="s">
        <v>48</v>
      </c>
      <c r="Y213" s="80" t="s">
        <v>1119</v>
      </c>
      <c r="Z213" s="39"/>
      <c r="AA213" s="39">
        <v>1866</v>
      </c>
      <c r="AB213" s="228" t="s">
        <v>1120</v>
      </c>
      <c r="AC213" s="83" t="s">
        <v>48</v>
      </c>
      <c r="AD213" s="93" t="s">
        <v>51</v>
      </c>
      <c r="AE213" s="39"/>
      <c r="AF213" s="39" t="s">
        <v>52</v>
      </c>
      <c r="AG213" s="39"/>
      <c r="AH213" s="37" t="s">
        <v>1121</v>
      </c>
      <c r="AI213" s="39" t="s">
        <v>1122</v>
      </c>
    </row>
    <row r="214" s="4" customFormat="1" ht="100" customHeight="1" spans="1:35">
      <c r="A214" s="41"/>
      <c r="B214" s="42" t="s">
        <v>1123</v>
      </c>
      <c r="C214" s="37" t="s">
        <v>1124</v>
      </c>
      <c r="D214" s="38" t="s">
        <v>55</v>
      </c>
      <c r="E214" s="35"/>
      <c r="F214" s="37" t="s">
        <v>1033</v>
      </c>
      <c r="G214" s="37" t="s">
        <v>873</v>
      </c>
      <c r="H214" s="39"/>
      <c r="I214" s="37" t="s">
        <v>990</v>
      </c>
      <c r="J214" s="56" t="s">
        <v>1125</v>
      </c>
      <c r="K214" s="37" t="s">
        <v>195</v>
      </c>
      <c r="L214" s="35"/>
      <c r="M214" s="35"/>
      <c r="N214" s="37" t="s">
        <v>46</v>
      </c>
      <c r="O214" s="58" t="s">
        <v>216</v>
      </c>
      <c r="P214" s="39" t="s">
        <v>42</v>
      </c>
      <c r="Q214" s="39" t="s">
        <v>42</v>
      </c>
      <c r="R214" s="39" t="s">
        <v>42</v>
      </c>
      <c r="S214" s="39" t="s">
        <v>42</v>
      </c>
      <c r="T214" s="39" t="s">
        <v>42</v>
      </c>
      <c r="U214" s="39" t="s">
        <v>42</v>
      </c>
      <c r="V214" s="39" t="s">
        <v>42</v>
      </c>
      <c r="W214" s="77"/>
      <c r="X214" s="37" t="s">
        <v>48</v>
      </c>
      <c r="Y214" s="37" t="s">
        <v>1124</v>
      </c>
      <c r="Z214" s="37">
        <v>4</v>
      </c>
      <c r="AA214" s="37">
        <v>231</v>
      </c>
      <c r="AB214" s="110" t="s">
        <v>1126</v>
      </c>
      <c r="AC214" s="83" t="s">
        <v>48</v>
      </c>
      <c r="AD214" s="93" t="s">
        <v>95</v>
      </c>
      <c r="AE214" s="60"/>
      <c r="AF214" s="60" t="s">
        <v>52</v>
      </c>
      <c r="AG214" s="240" t="s">
        <v>42</v>
      </c>
      <c r="AH214" s="240" t="s">
        <v>42</v>
      </c>
      <c r="AI214" s="39" t="s">
        <v>1122</v>
      </c>
    </row>
    <row r="215" s="4" customFormat="1" ht="100" customHeight="1" spans="1:35">
      <c r="A215" s="41"/>
      <c r="B215" s="42" t="s">
        <v>1127</v>
      </c>
      <c r="C215" s="37" t="s">
        <v>1128</v>
      </c>
      <c r="D215" s="38" t="s">
        <v>55</v>
      </c>
      <c r="E215" s="39"/>
      <c r="F215" s="37" t="s">
        <v>531</v>
      </c>
      <c r="G215" s="37" t="s">
        <v>873</v>
      </c>
      <c r="H215" s="39"/>
      <c r="I215" s="37" t="s">
        <v>532</v>
      </c>
      <c r="J215" s="56" t="s">
        <v>1129</v>
      </c>
      <c r="K215" s="37" t="s">
        <v>195</v>
      </c>
      <c r="L215" s="35"/>
      <c r="M215" s="35"/>
      <c r="N215" s="37" t="s">
        <v>46</v>
      </c>
      <c r="O215" s="58" t="s">
        <v>216</v>
      </c>
      <c r="P215" s="39"/>
      <c r="Q215" s="39"/>
      <c r="R215" s="39"/>
      <c r="S215" s="39"/>
      <c r="T215" s="39"/>
      <c r="U215" s="39"/>
      <c r="V215" s="39"/>
      <c r="W215" s="77"/>
      <c r="X215" s="37" t="s">
        <v>48</v>
      </c>
      <c r="Y215" s="80" t="s">
        <v>1130</v>
      </c>
      <c r="Z215" s="44">
        <v>480</v>
      </c>
      <c r="AA215" s="44">
        <v>600</v>
      </c>
      <c r="AB215" s="218" t="s">
        <v>1131</v>
      </c>
      <c r="AC215" s="83" t="s">
        <v>48</v>
      </c>
      <c r="AD215" s="93" t="s">
        <v>51</v>
      </c>
      <c r="AE215" s="39"/>
      <c r="AF215" s="39" t="s">
        <v>52</v>
      </c>
      <c r="AG215" s="83" t="s">
        <v>42</v>
      </c>
      <c r="AH215" s="80" t="s">
        <v>42</v>
      </c>
      <c r="AI215" s="39" t="s">
        <v>1122</v>
      </c>
    </row>
    <row r="216" s="4" customFormat="1" ht="100" customHeight="1" spans="1:35">
      <c r="A216" s="41"/>
      <c r="B216" s="42" t="s">
        <v>1132</v>
      </c>
      <c r="C216" s="37" t="s">
        <v>1133</v>
      </c>
      <c r="D216" s="38" t="s">
        <v>55</v>
      </c>
      <c r="E216" s="35"/>
      <c r="F216" s="37" t="s">
        <v>314</v>
      </c>
      <c r="G216" s="37" t="s">
        <v>873</v>
      </c>
      <c r="H216" s="35"/>
      <c r="I216" s="37" t="s">
        <v>315</v>
      </c>
      <c r="J216" s="59" t="s">
        <v>1134</v>
      </c>
      <c r="K216" s="37" t="s">
        <v>195</v>
      </c>
      <c r="L216" s="35">
        <v>534</v>
      </c>
      <c r="M216" s="35">
        <v>400</v>
      </c>
      <c r="N216" s="37" t="s">
        <v>92</v>
      </c>
      <c r="O216" s="58" t="s">
        <v>1135</v>
      </c>
      <c r="P216" s="39" t="s">
        <v>42</v>
      </c>
      <c r="Q216" s="39" t="s">
        <v>42</v>
      </c>
      <c r="R216" s="39" t="s">
        <v>42</v>
      </c>
      <c r="S216" s="39" t="s">
        <v>42</v>
      </c>
      <c r="T216" s="39" t="s">
        <v>42</v>
      </c>
      <c r="U216" s="39" t="s">
        <v>42</v>
      </c>
      <c r="V216" s="39" t="s">
        <v>42</v>
      </c>
      <c r="W216" s="78" t="s">
        <v>42</v>
      </c>
      <c r="X216" s="37" t="s">
        <v>48</v>
      </c>
      <c r="Y216" s="82" t="s">
        <v>1136</v>
      </c>
      <c r="Z216" s="37">
        <v>200</v>
      </c>
      <c r="AA216" s="37">
        <v>200</v>
      </c>
      <c r="AB216" s="198" t="s">
        <v>1137</v>
      </c>
      <c r="AC216" s="80" t="s">
        <v>48</v>
      </c>
      <c r="AD216" s="39" t="s">
        <v>682</v>
      </c>
      <c r="AE216" s="93" t="s">
        <v>804</v>
      </c>
      <c r="AF216" s="93" t="s">
        <v>1138</v>
      </c>
      <c r="AG216" s="80" t="s">
        <v>42</v>
      </c>
      <c r="AH216" s="80" t="s">
        <v>42</v>
      </c>
      <c r="AI216" s="39" t="s">
        <v>1139</v>
      </c>
    </row>
    <row r="217" s="4" customFormat="1" ht="100" customHeight="1" spans="1:35">
      <c r="A217" s="41"/>
      <c r="B217" s="42" t="s">
        <v>1140</v>
      </c>
      <c r="C217" s="37" t="s">
        <v>1141</v>
      </c>
      <c r="D217" s="38" t="s">
        <v>55</v>
      </c>
      <c r="E217" s="35"/>
      <c r="F217" s="37" t="s">
        <v>479</v>
      </c>
      <c r="G217" s="37" t="s">
        <v>873</v>
      </c>
      <c r="H217" s="39"/>
      <c r="I217" s="37" t="s">
        <v>480</v>
      </c>
      <c r="J217" s="56"/>
      <c r="K217" s="37" t="s">
        <v>195</v>
      </c>
      <c r="L217" s="35">
        <v>980</v>
      </c>
      <c r="M217" s="35">
        <v>980</v>
      </c>
      <c r="N217" s="37" t="s">
        <v>92</v>
      </c>
      <c r="O217" s="150" t="s">
        <v>1142</v>
      </c>
      <c r="P217" s="39" t="s">
        <v>42</v>
      </c>
      <c r="Q217" s="39" t="s">
        <v>42</v>
      </c>
      <c r="R217" s="39" t="s">
        <v>42</v>
      </c>
      <c r="S217" s="39" t="s">
        <v>42</v>
      </c>
      <c r="T217" s="39" t="s">
        <v>42</v>
      </c>
      <c r="U217" s="39" t="s">
        <v>42</v>
      </c>
      <c r="V217" s="39" t="s">
        <v>42</v>
      </c>
      <c r="W217" s="77" t="s">
        <v>42</v>
      </c>
      <c r="X217" s="37" t="s">
        <v>48</v>
      </c>
      <c r="Y217" s="174" t="s">
        <v>1143</v>
      </c>
      <c r="Z217" s="37">
        <v>430</v>
      </c>
      <c r="AA217" s="107">
        <v>430</v>
      </c>
      <c r="AB217" s="176" t="s">
        <v>1144</v>
      </c>
      <c r="AC217" s="79" t="s">
        <v>48</v>
      </c>
      <c r="AD217" s="83" t="s">
        <v>1028</v>
      </c>
      <c r="AE217" s="93" t="s">
        <v>113</v>
      </c>
      <c r="AF217" s="93" t="s">
        <v>52</v>
      </c>
      <c r="AG217" s="83" t="s">
        <v>484</v>
      </c>
      <c r="AH217" s="60" t="s">
        <v>42</v>
      </c>
      <c r="AI217" s="93" t="s">
        <v>485</v>
      </c>
    </row>
    <row r="218" s="4" customFormat="1" ht="50" customHeight="1" spans="1:35">
      <c r="A218" s="30" t="s">
        <v>1145</v>
      </c>
      <c r="B218" s="31"/>
      <c r="C218" s="32"/>
      <c r="D218" s="40"/>
      <c r="E218" s="35"/>
      <c r="F218" s="35"/>
      <c r="G218" s="35"/>
      <c r="H218" s="35"/>
      <c r="I218" s="35"/>
      <c r="J218" s="63"/>
      <c r="K218" s="35"/>
      <c r="L218" s="41">
        <f>SUM(L219:L224)/2</f>
        <v>8262.23</v>
      </c>
      <c r="M218" s="41">
        <f>SUM(M219:M224)/2</f>
        <v>4767.27</v>
      </c>
      <c r="N218" s="35"/>
      <c r="O218" s="37"/>
      <c r="P218" s="35"/>
      <c r="Q218" s="35"/>
      <c r="R218" s="35"/>
      <c r="S218" s="35"/>
      <c r="T218" s="35"/>
      <c r="U218" s="35"/>
      <c r="V218" s="35"/>
      <c r="W218" s="78"/>
      <c r="X218" s="37"/>
      <c r="Y218" s="37"/>
      <c r="Z218" s="41">
        <f>SUM(Z219)</f>
        <v>2251</v>
      </c>
      <c r="AA218" s="41">
        <f>SUM(AA219)</f>
        <v>2401</v>
      </c>
      <c r="AB218" s="94"/>
      <c r="AC218" s="35"/>
      <c r="AD218" s="35"/>
      <c r="AE218" s="35"/>
      <c r="AF218" s="35"/>
      <c r="AG218" s="35"/>
      <c r="AH218" s="35"/>
      <c r="AI218" s="35"/>
    </row>
    <row r="219" s="4" customFormat="1" ht="120" customHeight="1" spans="1:35">
      <c r="A219" s="35">
        <f>A213+1</f>
        <v>93</v>
      </c>
      <c r="B219" s="36"/>
      <c r="C219" s="39" t="s">
        <v>1146</v>
      </c>
      <c r="D219" s="38" t="s">
        <v>1147</v>
      </c>
      <c r="E219" s="35"/>
      <c r="F219" s="35"/>
      <c r="G219" s="35"/>
      <c r="H219" s="35"/>
      <c r="I219" s="35"/>
      <c r="J219" s="58" t="s">
        <v>1148</v>
      </c>
      <c r="K219" s="37" t="s">
        <v>195</v>
      </c>
      <c r="L219" s="47">
        <f>SUM(L220:L224)</f>
        <v>8262.23</v>
      </c>
      <c r="M219" s="47">
        <f>SUM(M220:M224)</f>
        <v>4767.27</v>
      </c>
      <c r="N219" s="37" t="s">
        <v>92</v>
      </c>
      <c r="O219" s="58"/>
      <c r="P219" s="35"/>
      <c r="Q219" s="35"/>
      <c r="R219" s="35"/>
      <c r="S219" s="35"/>
      <c r="T219" s="35"/>
      <c r="U219" s="35"/>
      <c r="V219" s="35"/>
      <c r="W219" s="78"/>
      <c r="X219" s="37" t="s">
        <v>48</v>
      </c>
      <c r="Y219" s="58"/>
      <c r="Z219" s="35">
        <f>SUM(Z220:Z224)</f>
        <v>2251</v>
      </c>
      <c r="AA219" s="35">
        <f>SUM(AA220:AA224)</f>
        <v>2401</v>
      </c>
      <c r="AB219" s="94"/>
      <c r="AC219" s="83" t="s">
        <v>48</v>
      </c>
      <c r="AD219" s="35"/>
      <c r="AE219" s="35"/>
      <c r="AF219" s="35"/>
      <c r="AG219" s="35"/>
      <c r="AH219" s="35"/>
      <c r="AI219" s="229" t="s">
        <v>528</v>
      </c>
    </row>
    <row r="220" s="4" customFormat="1" ht="100" customHeight="1" spans="1:35">
      <c r="A220" s="41"/>
      <c r="B220" s="42" t="s">
        <v>1149</v>
      </c>
      <c r="C220" s="39" t="s">
        <v>1150</v>
      </c>
      <c r="D220" s="38" t="s">
        <v>1147</v>
      </c>
      <c r="E220" s="35"/>
      <c r="F220" s="39" t="s">
        <v>1151</v>
      </c>
      <c r="G220" s="39" t="s">
        <v>1152</v>
      </c>
      <c r="H220" s="39"/>
      <c r="I220" s="39" t="s">
        <v>1153</v>
      </c>
      <c r="J220" s="56" t="s">
        <v>1154</v>
      </c>
      <c r="K220" s="37" t="s">
        <v>195</v>
      </c>
      <c r="L220" s="35">
        <v>2703.36</v>
      </c>
      <c r="M220" s="35">
        <v>1442.08</v>
      </c>
      <c r="N220" s="37" t="s">
        <v>92</v>
      </c>
      <c r="O220" s="58" t="s">
        <v>1155</v>
      </c>
      <c r="P220" s="35">
        <v>5</v>
      </c>
      <c r="Q220" s="39" t="s">
        <v>42</v>
      </c>
      <c r="R220" s="39" t="s">
        <v>42</v>
      </c>
      <c r="S220" s="39" t="s">
        <v>42</v>
      </c>
      <c r="T220" s="39" t="s">
        <v>42</v>
      </c>
      <c r="U220" s="39" t="s">
        <v>42</v>
      </c>
      <c r="V220" s="39" t="s">
        <v>42</v>
      </c>
      <c r="W220" s="35">
        <v>10</v>
      </c>
      <c r="X220" s="80"/>
      <c r="Y220" s="82"/>
      <c r="Z220" s="82"/>
      <c r="AA220" s="82"/>
      <c r="AB220" s="220" t="s">
        <v>1156</v>
      </c>
      <c r="AC220" s="39"/>
      <c r="AD220" s="39" t="s">
        <v>70</v>
      </c>
      <c r="AE220" s="229" t="s">
        <v>106</v>
      </c>
      <c r="AF220" s="230">
        <v>45992</v>
      </c>
      <c r="AG220" s="241" t="s">
        <v>42</v>
      </c>
      <c r="AH220" s="241" t="s">
        <v>1157</v>
      </c>
      <c r="AI220" s="229" t="s">
        <v>138</v>
      </c>
    </row>
    <row r="221" s="4" customFormat="1" ht="100" customHeight="1" spans="1:35">
      <c r="A221" s="41"/>
      <c r="B221" s="42" t="s">
        <v>1158</v>
      </c>
      <c r="C221" s="39" t="s">
        <v>1159</v>
      </c>
      <c r="D221" s="38" t="s">
        <v>1147</v>
      </c>
      <c r="E221" s="39"/>
      <c r="F221" s="39" t="s">
        <v>1160</v>
      </c>
      <c r="G221" s="80" t="s">
        <v>1161</v>
      </c>
      <c r="H221" s="39"/>
      <c r="I221" s="39" t="s">
        <v>1162</v>
      </c>
      <c r="J221" s="58" t="s">
        <v>1163</v>
      </c>
      <c r="K221" s="39" t="s">
        <v>634</v>
      </c>
      <c r="L221" s="39">
        <v>1255.42</v>
      </c>
      <c r="M221" s="39">
        <v>550</v>
      </c>
      <c r="N221" s="37" t="s">
        <v>92</v>
      </c>
      <c r="O221" s="58" t="s">
        <v>216</v>
      </c>
      <c r="P221" s="210" t="s">
        <v>42</v>
      </c>
      <c r="Q221" s="210" t="s">
        <v>42</v>
      </c>
      <c r="R221" s="210" t="s">
        <v>42</v>
      </c>
      <c r="S221" s="210" t="s">
        <v>42</v>
      </c>
      <c r="T221" s="210" t="s">
        <v>42</v>
      </c>
      <c r="U221" s="210" t="s">
        <v>42</v>
      </c>
      <c r="V221" s="210" t="s">
        <v>42</v>
      </c>
      <c r="W221" s="77"/>
      <c r="X221" s="37" t="s">
        <v>48</v>
      </c>
      <c r="Y221" s="58" t="s">
        <v>1164</v>
      </c>
      <c r="Z221" s="37">
        <v>490</v>
      </c>
      <c r="AA221" s="37">
        <v>490</v>
      </c>
      <c r="AB221" s="220" t="s">
        <v>1165</v>
      </c>
      <c r="AC221" s="181" t="s">
        <v>48</v>
      </c>
      <c r="AD221" s="77" t="s">
        <v>94</v>
      </c>
      <c r="AE221" s="77" t="s">
        <v>95</v>
      </c>
      <c r="AF221" s="77" t="s">
        <v>52</v>
      </c>
      <c r="AG221" s="107" t="s">
        <v>671</v>
      </c>
      <c r="AH221" s="77" t="s">
        <v>42</v>
      </c>
      <c r="AI221" s="39" t="s">
        <v>102</v>
      </c>
    </row>
    <row r="222" s="4" customFormat="1" ht="100" customHeight="1" spans="1:35">
      <c r="A222" s="41"/>
      <c r="B222" s="42" t="s">
        <v>1166</v>
      </c>
      <c r="C222" s="80" t="s">
        <v>1167</v>
      </c>
      <c r="D222" s="38" t="s">
        <v>1147</v>
      </c>
      <c r="E222" s="39"/>
      <c r="F222" s="39" t="s">
        <v>1168</v>
      </c>
      <c r="G222" s="80" t="s">
        <v>1169</v>
      </c>
      <c r="H222" s="39"/>
      <c r="I222" s="39" t="s">
        <v>1170</v>
      </c>
      <c r="J222" s="56" t="s">
        <v>1171</v>
      </c>
      <c r="K222" s="39" t="s">
        <v>634</v>
      </c>
      <c r="L222" s="39">
        <v>1393.58</v>
      </c>
      <c r="M222" s="39">
        <v>416.04</v>
      </c>
      <c r="N222" s="37" t="s">
        <v>92</v>
      </c>
      <c r="O222" s="59" t="s">
        <v>1172</v>
      </c>
      <c r="P222" s="39" t="s">
        <v>42</v>
      </c>
      <c r="Q222" s="39" t="s">
        <v>42</v>
      </c>
      <c r="R222" s="39">
        <v>3</v>
      </c>
      <c r="S222" s="39" t="s">
        <v>42</v>
      </c>
      <c r="T222" s="39" t="s">
        <v>42</v>
      </c>
      <c r="U222" s="39" t="s">
        <v>42</v>
      </c>
      <c r="V222" s="39" t="s">
        <v>42</v>
      </c>
      <c r="W222" s="39" t="s">
        <v>42</v>
      </c>
      <c r="X222" s="80" t="s">
        <v>48</v>
      </c>
      <c r="Y222" s="37" t="s">
        <v>1167</v>
      </c>
      <c r="Z222" s="39">
        <v>1013</v>
      </c>
      <c r="AA222" s="39">
        <v>1013</v>
      </c>
      <c r="AB222" s="111" t="s">
        <v>1173</v>
      </c>
      <c r="AC222" s="83" t="s">
        <v>48</v>
      </c>
      <c r="AD222" s="231" t="s">
        <v>95</v>
      </c>
      <c r="AE222" s="231" t="s">
        <v>70</v>
      </c>
      <c r="AF222" s="93">
        <v>45992</v>
      </c>
      <c r="AG222" s="110" t="s">
        <v>1174</v>
      </c>
      <c r="AH222" s="110" t="s">
        <v>1175</v>
      </c>
      <c r="AI222" s="229" t="s">
        <v>268</v>
      </c>
    </row>
    <row r="223" s="4" customFormat="1" ht="100" customHeight="1" spans="1:35">
      <c r="A223" s="41"/>
      <c r="B223" s="42" t="s">
        <v>1176</v>
      </c>
      <c r="C223" s="39" t="s">
        <v>1177</v>
      </c>
      <c r="D223" s="38" t="s">
        <v>1147</v>
      </c>
      <c r="E223" s="39"/>
      <c r="F223" s="39" t="s">
        <v>1178</v>
      </c>
      <c r="G223" s="39" t="s">
        <v>1152</v>
      </c>
      <c r="H223" s="39"/>
      <c r="I223" s="39" t="s">
        <v>1179</v>
      </c>
      <c r="J223" s="56" t="s">
        <v>1180</v>
      </c>
      <c r="K223" s="39" t="s">
        <v>634</v>
      </c>
      <c r="L223" s="35">
        <v>1654.15</v>
      </c>
      <c r="M223" s="35">
        <v>1654.15</v>
      </c>
      <c r="N223" s="37" t="s">
        <v>92</v>
      </c>
      <c r="O223" s="58" t="s">
        <v>216</v>
      </c>
      <c r="P223" s="39" t="s">
        <v>42</v>
      </c>
      <c r="Q223" s="39" t="s">
        <v>42</v>
      </c>
      <c r="R223" s="39" t="s">
        <v>42</v>
      </c>
      <c r="S223" s="39" t="s">
        <v>42</v>
      </c>
      <c r="T223" s="39" t="s">
        <v>42</v>
      </c>
      <c r="U223" s="39" t="s">
        <v>42</v>
      </c>
      <c r="V223" s="39" t="s">
        <v>42</v>
      </c>
      <c r="W223" s="77">
        <v>0</v>
      </c>
      <c r="X223" s="83"/>
      <c r="Y223" s="93"/>
      <c r="Z223" s="77"/>
      <c r="AA223" s="77">
        <v>150</v>
      </c>
      <c r="AB223" s="232" t="s">
        <v>1181</v>
      </c>
      <c r="AC223" s="83" t="s">
        <v>48</v>
      </c>
      <c r="AD223" s="77" t="s">
        <v>51</v>
      </c>
      <c r="AE223" s="77" t="s">
        <v>113</v>
      </c>
      <c r="AF223" s="77" t="s">
        <v>52</v>
      </c>
      <c r="AG223" s="107" t="s">
        <v>42</v>
      </c>
      <c r="AH223" s="77" t="s">
        <v>42</v>
      </c>
      <c r="AI223" s="229" t="s">
        <v>476</v>
      </c>
    </row>
    <row r="224" s="4" customFormat="1" ht="100" customHeight="1" spans="1:35">
      <c r="A224" s="41"/>
      <c r="B224" s="42" t="s">
        <v>1182</v>
      </c>
      <c r="C224" s="39" t="s">
        <v>1183</v>
      </c>
      <c r="D224" s="38" t="s">
        <v>1147</v>
      </c>
      <c r="E224" s="39"/>
      <c r="F224" s="39" t="s">
        <v>1184</v>
      </c>
      <c r="G224" s="39" t="s">
        <v>1152</v>
      </c>
      <c r="H224" s="39"/>
      <c r="I224" s="39" t="s">
        <v>1185</v>
      </c>
      <c r="J224" s="58" t="s">
        <v>1186</v>
      </c>
      <c r="K224" s="39" t="s">
        <v>634</v>
      </c>
      <c r="L224" s="35">
        <v>1255.72</v>
      </c>
      <c r="M224" s="35">
        <v>705</v>
      </c>
      <c r="N224" s="37" t="s">
        <v>92</v>
      </c>
      <c r="O224" s="67" t="s">
        <v>1187</v>
      </c>
      <c r="P224" s="39">
        <v>2</v>
      </c>
      <c r="Q224" s="39" t="s">
        <v>42</v>
      </c>
      <c r="R224" s="39" t="s">
        <v>42</v>
      </c>
      <c r="S224" s="39" t="s">
        <v>42</v>
      </c>
      <c r="T224" s="39" t="s">
        <v>42</v>
      </c>
      <c r="U224" s="39" t="s">
        <v>42</v>
      </c>
      <c r="V224" s="39" t="s">
        <v>42</v>
      </c>
      <c r="W224" s="77">
        <v>9</v>
      </c>
      <c r="X224" s="83" t="s">
        <v>48</v>
      </c>
      <c r="Y224" s="83" t="s">
        <v>1188</v>
      </c>
      <c r="Z224" s="181">
        <v>748</v>
      </c>
      <c r="AA224" s="181">
        <v>748</v>
      </c>
      <c r="AB224" s="181" t="s">
        <v>1189</v>
      </c>
      <c r="AC224" s="181" t="s">
        <v>48</v>
      </c>
      <c r="AD224" s="77" t="s">
        <v>113</v>
      </c>
      <c r="AE224" s="77" t="s">
        <v>94</v>
      </c>
      <c r="AF224" s="77" t="s">
        <v>52</v>
      </c>
      <c r="AG224" s="107" t="s">
        <v>671</v>
      </c>
      <c r="AH224" s="77"/>
      <c r="AI224" s="39" t="s">
        <v>102</v>
      </c>
    </row>
    <row r="225" s="4" customFormat="1" ht="50" customHeight="1" spans="1:35">
      <c r="A225" s="30" t="s">
        <v>498</v>
      </c>
      <c r="B225" s="31"/>
      <c r="C225" s="32"/>
      <c r="D225" s="182"/>
      <c r="E225" s="39"/>
      <c r="F225" s="39"/>
      <c r="G225" s="39"/>
      <c r="H225" s="39"/>
      <c r="I225" s="39"/>
      <c r="J225" s="56"/>
      <c r="K225" s="39"/>
      <c r="L225" s="41">
        <f>SUM(L226:L227)</f>
        <v>14705</v>
      </c>
      <c r="M225" s="41">
        <f>SUM(M226:M227)</f>
        <v>4548.74</v>
      </c>
      <c r="N225" s="35"/>
      <c r="O225" s="37"/>
      <c r="P225" s="39"/>
      <c r="Q225" s="39"/>
      <c r="R225" s="39"/>
      <c r="S225" s="39"/>
      <c r="T225" s="39"/>
      <c r="U225" s="39"/>
      <c r="V225" s="39"/>
      <c r="W225" s="77"/>
      <c r="X225" s="37"/>
      <c r="Y225" s="37"/>
      <c r="Z225" s="35">
        <f>SUM(Z226:Z227)</f>
        <v>0</v>
      </c>
      <c r="AA225" s="35">
        <f>SUM(AA226:AA227)</f>
        <v>1098</v>
      </c>
      <c r="AB225" s="110"/>
      <c r="AC225" s="93"/>
      <c r="AD225" s="93"/>
      <c r="AE225" s="39"/>
      <c r="AF225" s="39"/>
      <c r="AG225" s="39"/>
      <c r="AH225" s="39"/>
      <c r="AI225" s="39"/>
    </row>
    <row r="226" s="4" customFormat="1" ht="120" customHeight="1" spans="1:35">
      <c r="A226" s="35">
        <f>A219+1</f>
        <v>94</v>
      </c>
      <c r="B226" s="36"/>
      <c r="C226" s="37" t="s">
        <v>1190</v>
      </c>
      <c r="D226" s="38" t="s">
        <v>55</v>
      </c>
      <c r="E226" s="39"/>
      <c r="F226" s="37" t="s">
        <v>498</v>
      </c>
      <c r="G226" s="37" t="s">
        <v>498</v>
      </c>
      <c r="H226" s="39"/>
      <c r="I226" s="39" t="s">
        <v>578</v>
      </c>
      <c r="J226" s="59" t="s">
        <v>1191</v>
      </c>
      <c r="K226" s="37" t="s">
        <v>195</v>
      </c>
      <c r="L226" s="39">
        <v>10503.28</v>
      </c>
      <c r="M226" s="39">
        <v>3870.76</v>
      </c>
      <c r="N226" s="37" t="s">
        <v>92</v>
      </c>
      <c r="O226" s="58" t="s">
        <v>1192</v>
      </c>
      <c r="P226" s="39"/>
      <c r="Q226" s="39"/>
      <c r="R226" s="39"/>
      <c r="S226" s="39"/>
      <c r="T226" s="39"/>
      <c r="U226" s="39"/>
      <c r="V226" s="39"/>
      <c r="W226" s="77"/>
      <c r="X226" s="37"/>
      <c r="Y226" s="58"/>
      <c r="Z226" s="58"/>
      <c r="AA226" s="37">
        <v>540</v>
      </c>
      <c r="AB226" s="233" t="s">
        <v>1193</v>
      </c>
      <c r="AC226" s="80" t="s">
        <v>48</v>
      </c>
      <c r="AD226" s="39" t="s">
        <v>1194</v>
      </c>
      <c r="AE226" s="39"/>
      <c r="AF226" s="93">
        <v>45992</v>
      </c>
      <c r="AG226" s="93"/>
      <c r="AH226" s="93"/>
      <c r="AI226" s="39" t="s">
        <v>347</v>
      </c>
    </row>
    <row r="227" s="4" customFormat="1" ht="120" customHeight="1" spans="1:35">
      <c r="A227" s="35">
        <f>A226+1</f>
        <v>95</v>
      </c>
      <c r="B227" s="36"/>
      <c r="C227" s="37" t="s">
        <v>1195</v>
      </c>
      <c r="D227" s="38" t="s">
        <v>55</v>
      </c>
      <c r="E227" s="39"/>
      <c r="F227" s="37" t="s">
        <v>498</v>
      </c>
      <c r="G227" s="37" t="s">
        <v>498</v>
      </c>
      <c r="H227" s="39"/>
      <c r="I227" s="39" t="s">
        <v>578</v>
      </c>
      <c r="J227" s="58" t="s">
        <v>1196</v>
      </c>
      <c r="K227" s="37" t="s">
        <v>195</v>
      </c>
      <c r="L227" s="39">
        <f>SUM(L228:L239)</f>
        <v>4201.72</v>
      </c>
      <c r="M227" s="39">
        <f>SUM(M228:M239)</f>
        <v>677.98</v>
      </c>
      <c r="N227" s="37" t="s">
        <v>92</v>
      </c>
      <c r="O227" s="67"/>
      <c r="P227" s="39"/>
      <c r="Q227" s="39"/>
      <c r="R227" s="39"/>
      <c r="S227" s="202"/>
      <c r="T227" s="39"/>
      <c r="U227" s="39"/>
      <c r="V227" s="39"/>
      <c r="W227" s="77"/>
      <c r="X227" s="83"/>
      <c r="Y227" s="67"/>
      <c r="Z227" s="77">
        <f>SUM(Z228:Z239)</f>
        <v>0</v>
      </c>
      <c r="AA227" s="77">
        <f>SUM(AA228:AA239)</f>
        <v>558</v>
      </c>
      <c r="AB227" s="110" t="s">
        <v>1197</v>
      </c>
      <c r="AC227" s="83" t="s">
        <v>48</v>
      </c>
      <c r="AD227" s="93"/>
      <c r="AE227" s="39"/>
      <c r="AF227" s="93"/>
      <c r="AG227" s="93"/>
      <c r="AH227" s="93"/>
      <c r="AI227" s="39" t="s">
        <v>476</v>
      </c>
    </row>
    <row r="228" s="4" customFormat="1" ht="100" customHeight="1" spans="1:35">
      <c r="A228" s="35"/>
      <c r="B228" s="42" t="s">
        <v>1198</v>
      </c>
      <c r="C228" s="37" t="s">
        <v>1199</v>
      </c>
      <c r="D228" s="38" t="s">
        <v>55</v>
      </c>
      <c r="E228" s="39"/>
      <c r="F228" s="37" t="s">
        <v>498</v>
      </c>
      <c r="G228" s="37" t="s">
        <v>498</v>
      </c>
      <c r="H228" s="39"/>
      <c r="I228" s="37" t="s">
        <v>523</v>
      </c>
      <c r="J228" s="58" t="s">
        <v>1200</v>
      </c>
      <c r="K228" s="37" t="s">
        <v>195</v>
      </c>
      <c r="L228" s="39">
        <v>260</v>
      </c>
      <c r="M228" s="39">
        <v>260</v>
      </c>
      <c r="N228" s="37" t="s">
        <v>92</v>
      </c>
      <c r="O228" s="58" t="s">
        <v>216</v>
      </c>
      <c r="P228" s="39"/>
      <c r="Q228" s="39"/>
      <c r="R228" s="39"/>
      <c r="S228" s="202"/>
      <c r="T228" s="39"/>
      <c r="U228" s="39"/>
      <c r="V228" s="39"/>
      <c r="W228" s="77"/>
      <c r="X228" s="37"/>
      <c r="Y228" s="58"/>
      <c r="Z228" s="58"/>
      <c r="AA228" s="35">
        <v>156</v>
      </c>
      <c r="AB228" s="92" t="s">
        <v>1201</v>
      </c>
      <c r="AC228" s="83" t="s">
        <v>48</v>
      </c>
      <c r="AD228" s="93" t="s">
        <v>51</v>
      </c>
      <c r="AE228" s="39" t="s">
        <v>113</v>
      </c>
      <c r="AF228" s="93" t="s">
        <v>52</v>
      </c>
      <c r="AG228" s="93"/>
      <c r="AH228" s="93"/>
      <c r="AI228" s="39" t="s">
        <v>476</v>
      </c>
    </row>
    <row r="229" s="4" customFormat="1" ht="100" customHeight="1" spans="1:35">
      <c r="A229" s="39"/>
      <c r="B229" s="42" t="s">
        <v>1202</v>
      </c>
      <c r="C229" s="37" t="s">
        <v>1203</v>
      </c>
      <c r="D229" s="38" t="s">
        <v>55</v>
      </c>
      <c r="E229" s="39"/>
      <c r="F229" s="37" t="s">
        <v>498</v>
      </c>
      <c r="G229" s="37" t="s">
        <v>498</v>
      </c>
      <c r="H229" s="39"/>
      <c r="I229" s="37" t="s">
        <v>457</v>
      </c>
      <c r="J229" s="58" t="s">
        <v>1200</v>
      </c>
      <c r="K229" s="37" t="s">
        <v>195</v>
      </c>
      <c r="L229" s="39">
        <v>66</v>
      </c>
      <c r="M229" s="39">
        <v>66</v>
      </c>
      <c r="N229" s="37" t="s">
        <v>92</v>
      </c>
      <c r="O229" s="58" t="s">
        <v>216</v>
      </c>
      <c r="P229" s="39"/>
      <c r="Q229" s="39"/>
      <c r="R229" s="39"/>
      <c r="S229" s="202"/>
      <c r="T229" s="39"/>
      <c r="U229" s="39"/>
      <c r="V229" s="39"/>
      <c r="W229" s="77"/>
      <c r="X229" s="37"/>
      <c r="Y229" s="58"/>
      <c r="Z229" s="58"/>
      <c r="AA229" s="35">
        <v>60</v>
      </c>
      <c r="AB229" s="92" t="s">
        <v>1204</v>
      </c>
      <c r="AC229" s="83" t="s">
        <v>48</v>
      </c>
      <c r="AD229" s="93" t="s">
        <v>51</v>
      </c>
      <c r="AE229" s="39" t="s">
        <v>113</v>
      </c>
      <c r="AF229" s="93" t="s">
        <v>52</v>
      </c>
      <c r="AG229" s="93"/>
      <c r="AH229" s="93"/>
      <c r="AI229" s="39" t="s">
        <v>476</v>
      </c>
    </row>
    <row r="230" s="4" customFormat="1" ht="100" customHeight="1" spans="1:35">
      <c r="A230" s="39"/>
      <c r="B230" s="42" t="s">
        <v>1205</v>
      </c>
      <c r="C230" s="37" t="s">
        <v>1206</v>
      </c>
      <c r="D230" s="38" t="s">
        <v>55</v>
      </c>
      <c r="E230" s="39"/>
      <c r="F230" s="37" t="s">
        <v>498</v>
      </c>
      <c r="G230" s="37" t="s">
        <v>498</v>
      </c>
      <c r="H230" s="39"/>
      <c r="I230" s="37" t="s">
        <v>376</v>
      </c>
      <c r="J230" s="58" t="s">
        <v>1207</v>
      </c>
      <c r="K230" s="37" t="s">
        <v>195</v>
      </c>
      <c r="L230" s="39">
        <v>105</v>
      </c>
      <c r="M230" s="39">
        <v>105</v>
      </c>
      <c r="N230" s="37" t="s">
        <v>92</v>
      </c>
      <c r="O230" s="58" t="s">
        <v>216</v>
      </c>
      <c r="P230" s="39"/>
      <c r="Q230" s="39"/>
      <c r="R230" s="39"/>
      <c r="S230" s="202"/>
      <c r="T230" s="39"/>
      <c r="U230" s="39"/>
      <c r="V230" s="39"/>
      <c r="W230" s="77"/>
      <c r="X230" s="37"/>
      <c r="Y230" s="58"/>
      <c r="Z230" s="58"/>
      <c r="AA230" s="35">
        <v>95</v>
      </c>
      <c r="AB230" s="92" t="s">
        <v>1204</v>
      </c>
      <c r="AC230" s="83" t="s">
        <v>48</v>
      </c>
      <c r="AD230" s="93" t="s">
        <v>51</v>
      </c>
      <c r="AE230" s="39" t="s">
        <v>113</v>
      </c>
      <c r="AF230" s="93" t="s">
        <v>52</v>
      </c>
      <c r="AG230" s="93"/>
      <c r="AH230" s="93"/>
      <c r="AI230" s="39" t="s">
        <v>476</v>
      </c>
    </row>
    <row r="231" s="4" customFormat="1" ht="100" customHeight="1" spans="1:35">
      <c r="A231" s="39"/>
      <c r="B231" s="42" t="s">
        <v>1208</v>
      </c>
      <c r="C231" s="37" t="s">
        <v>1209</v>
      </c>
      <c r="D231" s="38" t="s">
        <v>55</v>
      </c>
      <c r="E231" s="39"/>
      <c r="F231" s="37" t="s">
        <v>498</v>
      </c>
      <c r="G231" s="37" t="s">
        <v>498</v>
      </c>
      <c r="H231" s="39"/>
      <c r="I231" s="37" t="s">
        <v>1210</v>
      </c>
      <c r="J231" s="58" t="s">
        <v>1211</v>
      </c>
      <c r="K231" s="37" t="s">
        <v>195</v>
      </c>
      <c r="L231" s="39">
        <v>246.98</v>
      </c>
      <c r="M231" s="39">
        <v>246.98</v>
      </c>
      <c r="N231" s="37" t="s">
        <v>92</v>
      </c>
      <c r="O231" s="58" t="s">
        <v>216</v>
      </c>
      <c r="P231" s="39"/>
      <c r="Q231" s="39"/>
      <c r="R231" s="39"/>
      <c r="S231" s="202"/>
      <c r="T231" s="39"/>
      <c r="U231" s="39"/>
      <c r="V231" s="39"/>
      <c r="W231" s="77"/>
      <c r="X231" s="37"/>
      <c r="Y231" s="58"/>
      <c r="Z231" s="58"/>
      <c r="AA231" s="35">
        <v>247</v>
      </c>
      <c r="AB231" s="234" t="s">
        <v>1212</v>
      </c>
      <c r="AC231" s="83" t="s">
        <v>48</v>
      </c>
      <c r="AD231" s="93" t="s">
        <v>51</v>
      </c>
      <c r="AE231" s="39" t="s">
        <v>113</v>
      </c>
      <c r="AF231" s="93" t="s">
        <v>52</v>
      </c>
      <c r="AG231" s="93"/>
      <c r="AH231" s="93"/>
      <c r="AI231" s="39" t="s">
        <v>476</v>
      </c>
    </row>
    <row r="232" s="4" customFormat="1" ht="100" customHeight="1" spans="1:35">
      <c r="A232" s="39"/>
      <c r="B232" s="42" t="s">
        <v>1213</v>
      </c>
      <c r="C232" s="37" t="s">
        <v>1214</v>
      </c>
      <c r="D232" s="38" t="s">
        <v>55</v>
      </c>
      <c r="E232" s="39"/>
      <c r="F232" s="37" t="s">
        <v>498</v>
      </c>
      <c r="G232" s="37" t="s">
        <v>498</v>
      </c>
      <c r="H232" s="39"/>
      <c r="I232" s="37" t="s">
        <v>457</v>
      </c>
      <c r="J232" s="58" t="s">
        <v>1215</v>
      </c>
      <c r="K232" s="37" t="s">
        <v>195</v>
      </c>
      <c r="L232" s="39">
        <v>89.3</v>
      </c>
      <c r="M232" s="39"/>
      <c r="N232" s="37" t="s">
        <v>189</v>
      </c>
      <c r="O232" s="67"/>
      <c r="P232" s="39"/>
      <c r="Q232" s="39"/>
      <c r="R232" s="39"/>
      <c r="S232" s="202"/>
      <c r="T232" s="39"/>
      <c r="U232" s="39"/>
      <c r="V232" s="39"/>
      <c r="W232" s="77"/>
      <c r="X232" s="83"/>
      <c r="Y232" s="67"/>
      <c r="Z232" s="117"/>
      <c r="AA232" s="117"/>
      <c r="AB232" s="110"/>
      <c r="AC232" s="93"/>
      <c r="AD232" s="93"/>
      <c r="AE232" s="39"/>
      <c r="AF232" s="39"/>
      <c r="AG232" s="39"/>
      <c r="AH232" s="39"/>
      <c r="AI232" s="39"/>
    </row>
    <row r="233" s="4" customFormat="1" ht="100" customHeight="1" spans="1:35">
      <c r="A233" s="39"/>
      <c r="B233" s="42" t="s">
        <v>1216</v>
      </c>
      <c r="C233" s="37" t="s">
        <v>1217</v>
      </c>
      <c r="D233" s="38" t="s">
        <v>55</v>
      </c>
      <c r="E233" s="39"/>
      <c r="F233" s="37" t="s">
        <v>498</v>
      </c>
      <c r="G233" s="37" t="s">
        <v>498</v>
      </c>
      <c r="H233" s="39"/>
      <c r="I233" s="37" t="s">
        <v>457</v>
      </c>
      <c r="J233" s="58" t="s">
        <v>1218</v>
      </c>
      <c r="K233" s="37" t="s">
        <v>195</v>
      </c>
      <c r="L233" s="39">
        <v>272.5</v>
      </c>
      <c r="M233" s="39"/>
      <c r="N233" s="37" t="s">
        <v>189</v>
      </c>
      <c r="O233" s="67"/>
      <c r="P233" s="39"/>
      <c r="Q233" s="39"/>
      <c r="R233" s="39"/>
      <c r="S233" s="202"/>
      <c r="T233" s="39"/>
      <c r="U233" s="39"/>
      <c r="V233" s="39"/>
      <c r="W233" s="77"/>
      <c r="X233" s="83"/>
      <c r="Y233" s="67"/>
      <c r="Z233" s="117"/>
      <c r="AA233" s="117"/>
      <c r="AB233" s="110"/>
      <c r="AC233" s="93"/>
      <c r="AD233" s="93"/>
      <c r="AE233" s="39"/>
      <c r="AF233" s="39"/>
      <c r="AG233" s="39"/>
      <c r="AH233" s="39"/>
      <c r="AI233" s="39"/>
    </row>
    <row r="234" s="4" customFormat="1" ht="100" customHeight="1" spans="1:35">
      <c r="A234" s="39"/>
      <c r="B234" s="42" t="s">
        <v>1219</v>
      </c>
      <c r="C234" s="37" t="s">
        <v>1220</v>
      </c>
      <c r="D234" s="38" t="s">
        <v>55</v>
      </c>
      <c r="E234" s="39"/>
      <c r="F234" s="37" t="s">
        <v>498</v>
      </c>
      <c r="G234" s="37" t="s">
        <v>498</v>
      </c>
      <c r="H234" s="39"/>
      <c r="I234" s="37" t="s">
        <v>376</v>
      </c>
      <c r="J234" s="58" t="s">
        <v>1221</v>
      </c>
      <c r="K234" s="37" t="s">
        <v>195</v>
      </c>
      <c r="L234" s="39">
        <v>196.2</v>
      </c>
      <c r="M234" s="39"/>
      <c r="N234" s="37" t="s">
        <v>189</v>
      </c>
      <c r="O234" s="67"/>
      <c r="P234" s="39"/>
      <c r="Q234" s="39"/>
      <c r="R234" s="39"/>
      <c r="S234" s="202"/>
      <c r="T234" s="39"/>
      <c r="U234" s="39"/>
      <c r="V234" s="39"/>
      <c r="W234" s="77"/>
      <c r="X234" s="83"/>
      <c r="Y234" s="67"/>
      <c r="Z234" s="117"/>
      <c r="AA234" s="117"/>
      <c r="AB234" s="110"/>
      <c r="AC234" s="93"/>
      <c r="AD234" s="93"/>
      <c r="AE234" s="39"/>
      <c r="AF234" s="39"/>
      <c r="AG234" s="39"/>
      <c r="AH234" s="39"/>
      <c r="AI234" s="39"/>
    </row>
    <row r="235" s="4" customFormat="1" ht="100" customHeight="1" spans="1:35">
      <c r="A235" s="39"/>
      <c r="B235" s="42" t="s">
        <v>1222</v>
      </c>
      <c r="C235" s="37" t="s">
        <v>1223</v>
      </c>
      <c r="D235" s="38" t="s">
        <v>55</v>
      </c>
      <c r="E235" s="39"/>
      <c r="F235" s="37" t="s">
        <v>498</v>
      </c>
      <c r="G235" s="37" t="s">
        <v>498</v>
      </c>
      <c r="H235" s="39"/>
      <c r="I235" s="37" t="s">
        <v>376</v>
      </c>
      <c r="J235" s="58" t="s">
        <v>1224</v>
      </c>
      <c r="K235" s="37" t="s">
        <v>195</v>
      </c>
      <c r="L235" s="39">
        <v>289.5</v>
      </c>
      <c r="M235" s="39"/>
      <c r="N235" s="37" t="s">
        <v>189</v>
      </c>
      <c r="O235" s="67"/>
      <c r="P235" s="39"/>
      <c r="Q235" s="39"/>
      <c r="R235" s="39"/>
      <c r="S235" s="202"/>
      <c r="T235" s="39"/>
      <c r="U235" s="39"/>
      <c r="V235" s="39"/>
      <c r="W235" s="77"/>
      <c r="X235" s="83"/>
      <c r="Y235" s="67"/>
      <c r="Z235" s="117"/>
      <c r="AA235" s="117"/>
      <c r="AB235" s="110"/>
      <c r="AC235" s="93"/>
      <c r="AD235" s="93"/>
      <c r="AE235" s="39"/>
      <c r="AF235" s="39"/>
      <c r="AG235" s="39"/>
      <c r="AH235" s="39"/>
      <c r="AI235" s="39"/>
    </row>
    <row r="236" s="4" customFormat="1" ht="100" customHeight="1" spans="1:35">
      <c r="A236" s="39"/>
      <c r="B236" s="42" t="s">
        <v>1225</v>
      </c>
      <c r="C236" s="37" t="s">
        <v>1226</v>
      </c>
      <c r="D236" s="38" t="s">
        <v>55</v>
      </c>
      <c r="E236" s="39"/>
      <c r="F236" s="37" t="s">
        <v>498</v>
      </c>
      <c r="G236" s="37" t="s">
        <v>498</v>
      </c>
      <c r="H236" s="39"/>
      <c r="I236" s="37" t="s">
        <v>489</v>
      </c>
      <c r="J236" s="58" t="s">
        <v>1227</v>
      </c>
      <c r="K236" s="37" t="s">
        <v>195</v>
      </c>
      <c r="L236" s="39">
        <v>733.45</v>
      </c>
      <c r="M236" s="39"/>
      <c r="N236" s="37" t="s">
        <v>189</v>
      </c>
      <c r="O236" s="67"/>
      <c r="P236" s="39"/>
      <c r="Q236" s="39"/>
      <c r="R236" s="39"/>
      <c r="S236" s="202"/>
      <c r="T236" s="39"/>
      <c r="U236" s="39"/>
      <c r="V236" s="39"/>
      <c r="W236" s="77"/>
      <c r="X236" s="83"/>
      <c r="Y236" s="67"/>
      <c r="Z236" s="117"/>
      <c r="AA236" s="117"/>
      <c r="AB236" s="110"/>
      <c r="AC236" s="93"/>
      <c r="AD236" s="93"/>
      <c r="AE236" s="39"/>
      <c r="AF236" s="39"/>
      <c r="AG236" s="39"/>
      <c r="AH236" s="39"/>
      <c r="AI236" s="39"/>
    </row>
    <row r="237" s="4" customFormat="1" ht="100" customHeight="1" spans="1:35">
      <c r="A237" s="39"/>
      <c r="B237" s="42" t="s">
        <v>1228</v>
      </c>
      <c r="C237" s="37" t="s">
        <v>1229</v>
      </c>
      <c r="D237" s="38" t="s">
        <v>55</v>
      </c>
      <c r="E237" s="39"/>
      <c r="F237" s="37" t="s">
        <v>498</v>
      </c>
      <c r="G237" s="37" t="s">
        <v>498</v>
      </c>
      <c r="H237" s="39"/>
      <c r="I237" s="37" t="s">
        <v>315</v>
      </c>
      <c r="J237" s="58" t="s">
        <v>1230</v>
      </c>
      <c r="K237" s="37" t="s">
        <v>195</v>
      </c>
      <c r="L237" s="39">
        <v>475.79</v>
      </c>
      <c r="M237" s="39"/>
      <c r="N237" s="37" t="s">
        <v>189</v>
      </c>
      <c r="O237" s="67"/>
      <c r="P237" s="39"/>
      <c r="Q237" s="39"/>
      <c r="R237" s="39"/>
      <c r="S237" s="202"/>
      <c r="T237" s="39"/>
      <c r="U237" s="39"/>
      <c r="V237" s="39"/>
      <c r="W237" s="77"/>
      <c r="X237" s="83"/>
      <c r="Y237" s="67"/>
      <c r="Z237" s="117"/>
      <c r="AA237" s="117"/>
      <c r="AB237" s="110"/>
      <c r="AC237" s="93"/>
      <c r="AD237" s="93"/>
      <c r="AE237" s="39"/>
      <c r="AF237" s="39"/>
      <c r="AG237" s="39"/>
      <c r="AH237" s="39"/>
      <c r="AI237" s="39"/>
    </row>
    <row r="238" s="4" customFormat="1" ht="100" customHeight="1" spans="1:35">
      <c r="A238" s="39"/>
      <c r="B238" s="42" t="s">
        <v>1231</v>
      </c>
      <c r="C238" s="37" t="s">
        <v>1232</v>
      </c>
      <c r="D238" s="38" t="s">
        <v>55</v>
      </c>
      <c r="E238" s="39"/>
      <c r="F238" s="37" t="s">
        <v>498</v>
      </c>
      <c r="G238" s="37" t="s">
        <v>498</v>
      </c>
      <c r="H238" s="39"/>
      <c r="I238" s="37" t="s">
        <v>457</v>
      </c>
      <c r="J238" s="58" t="s">
        <v>1233</v>
      </c>
      <c r="K238" s="37" t="s">
        <v>195</v>
      </c>
      <c r="L238" s="39">
        <v>612</v>
      </c>
      <c r="M238" s="39"/>
      <c r="N238" s="37" t="s">
        <v>189</v>
      </c>
      <c r="O238" s="67"/>
      <c r="P238" s="39"/>
      <c r="Q238" s="39"/>
      <c r="R238" s="39"/>
      <c r="S238" s="202"/>
      <c r="T238" s="39"/>
      <c r="U238" s="39"/>
      <c r="V238" s="39"/>
      <c r="W238" s="77"/>
      <c r="X238" s="83"/>
      <c r="Y238" s="67"/>
      <c r="Z238" s="117"/>
      <c r="AA238" s="77"/>
      <c r="AB238" s="92" t="s">
        <v>1234</v>
      </c>
      <c r="AC238" s="93"/>
      <c r="AD238" s="93"/>
      <c r="AE238" s="39"/>
      <c r="AF238" s="39"/>
      <c r="AG238" s="39"/>
      <c r="AH238" s="39"/>
      <c r="AI238" s="39"/>
    </row>
    <row r="239" s="4" customFormat="1" ht="100" customHeight="1" spans="1:35">
      <c r="A239" s="39"/>
      <c r="B239" s="42" t="s">
        <v>1235</v>
      </c>
      <c r="C239" s="37" t="s">
        <v>1236</v>
      </c>
      <c r="D239" s="38" t="s">
        <v>55</v>
      </c>
      <c r="E239" s="39"/>
      <c r="F239" s="37" t="s">
        <v>498</v>
      </c>
      <c r="G239" s="37" t="s">
        <v>498</v>
      </c>
      <c r="H239" s="39"/>
      <c r="I239" s="37" t="s">
        <v>473</v>
      </c>
      <c r="J239" s="58" t="s">
        <v>1237</v>
      </c>
      <c r="K239" s="37" t="s">
        <v>195</v>
      </c>
      <c r="L239" s="39">
        <v>855</v>
      </c>
      <c r="M239" s="39"/>
      <c r="N239" s="37" t="s">
        <v>189</v>
      </c>
      <c r="O239" s="67"/>
      <c r="P239" s="39"/>
      <c r="Q239" s="39"/>
      <c r="R239" s="39"/>
      <c r="S239" s="202"/>
      <c r="T239" s="39"/>
      <c r="U239" s="39"/>
      <c r="V239" s="39"/>
      <c r="W239" s="77"/>
      <c r="X239" s="83"/>
      <c r="Y239" s="67"/>
      <c r="Z239" s="117"/>
      <c r="AA239" s="117"/>
      <c r="AB239" s="110"/>
      <c r="AC239" s="93"/>
      <c r="AD239" s="93"/>
      <c r="AE239" s="39"/>
      <c r="AF239" s="39"/>
      <c r="AG239" s="39"/>
      <c r="AH239" s="39"/>
      <c r="AI239" s="39"/>
    </row>
    <row r="240" s="4" customFormat="1" ht="50" customHeight="1" spans="1:35">
      <c r="A240" s="30" t="s">
        <v>1238</v>
      </c>
      <c r="B240" s="31"/>
      <c r="C240" s="32"/>
      <c r="D240" s="182"/>
      <c r="E240" s="203"/>
      <c r="F240" s="203"/>
      <c r="G240" s="203"/>
      <c r="H240" s="203"/>
      <c r="I240" s="203"/>
      <c r="J240" s="56"/>
      <c r="K240" s="203"/>
      <c r="L240" s="41">
        <f>SUM(L241:L241)/2</f>
        <v>11706.5</v>
      </c>
      <c r="M240" s="41">
        <f>SUM(M241:M241)/2</f>
        <v>0</v>
      </c>
      <c r="N240" s="35"/>
      <c r="O240" s="37"/>
      <c r="P240" s="203"/>
      <c r="Q240" s="203"/>
      <c r="R240" s="203"/>
      <c r="S240" s="215"/>
      <c r="T240" s="203"/>
      <c r="U240" s="203"/>
      <c r="V240" s="203"/>
      <c r="W240" s="216"/>
      <c r="X240" s="37"/>
      <c r="Y240" s="37"/>
      <c r="Z240" s="35"/>
      <c r="AA240" s="35"/>
      <c r="AB240" s="110"/>
      <c r="AC240" s="93"/>
      <c r="AD240" s="93"/>
      <c r="AE240" s="39"/>
      <c r="AF240" s="39"/>
      <c r="AG240" s="39"/>
      <c r="AH240" s="39"/>
      <c r="AI240" s="39"/>
    </row>
    <row r="241" s="4" customFormat="1" ht="120" customHeight="1" spans="1:35">
      <c r="A241" s="35">
        <f>A227+1</f>
        <v>96</v>
      </c>
      <c r="B241" s="36"/>
      <c r="C241" s="37" t="s">
        <v>1239</v>
      </c>
      <c r="D241" s="38" t="s">
        <v>390</v>
      </c>
      <c r="E241" s="203"/>
      <c r="F241" s="203"/>
      <c r="G241" s="203"/>
      <c r="H241" s="203"/>
      <c r="I241" s="203" t="s">
        <v>578</v>
      </c>
      <c r="J241" s="58" t="s">
        <v>1240</v>
      </c>
      <c r="K241" s="37" t="s">
        <v>195</v>
      </c>
      <c r="L241" s="35">
        <v>23413</v>
      </c>
      <c r="M241" s="203"/>
      <c r="N241" s="37" t="s">
        <v>189</v>
      </c>
      <c r="O241" s="67"/>
      <c r="P241" s="203"/>
      <c r="Q241" s="203"/>
      <c r="R241" s="203"/>
      <c r="S241" s="215"/>
      <c r="T241" s="203"/>
      <c r="U241" s="203"/>
      <c r="V241" s="203"/>
      <c r="W241" s="216"/>
      <c r="X241" s="83"/>
      <c r="Y241" s="67"/>
      <c r="Z241" s="235"/>
      <c r="AA241" s="235"/>
      <c r="AB241" s="110"/>
      <c r="AC241" s="93"/>
      <c r="AD241" s="93"/>
      <c r="AE241" s="39"/>
      <c r="AF241" s="39"/>
      <c r="AG241" s="39"/>
      <c r="AH241" s="39"/>
      <c r="AI241" s="39"/>
    </row>
    <row r="242" s="4" customFormat="1" ht="50" customHeight="1" spans="1:35">
      <c r="A242" s="30" t="s">
        <v>365</v>
      </c>
      <c r="B242" s="31"/>
      <c r="C242" s="32"/>
      <c r="D242" s="40"/>
      <c r="E242" s="35"/>
      <c r="F242" s="35"/>
      <c r="G242" s="35"/>
      <c r="H242" s="35"/>
      <c r="I242" s="35"/>
      <c r="J242" s="63"/>
      <c r="K242" s="35"/>
      <c r="L242" s="41">
        <f>SUM(L243:L250)</f>
        <v>174600</v>
      </c>
      <c r="M242" s="41">
        <f>SUM(M243:M250)</f>
        <v>34700</v>
      </c>
      <c r="N242" s="41"/>
      <c r="O242" s="64"/>
      <c r="P242" s="35"/>
      <c r="Q242" s="35"/>
      <c r="R242" s="35"/>
      <c r="S242" s="35"/>
      <c r="T242" s="35"/>
      <c r="U242" s="35"/>
      <c r="V242" s="35"/>
      <c r="W242" s="78"/>
      <c r="X242" s="64"/>
      <c r="Y242" s="64"/>
      <c r="Z242" s="41">
        <f>SUM(Z243:Z250)</f>
        <v>8354</v>
      </c>
      <c r="AA242" s="41">
        <f>SUM(AA243:AA250)</f>
        <v>11660</v>
      </c>
      <c r="AB242" s="94"/>
      <c r="AC242" s="35"/>
      <c r="AD242" s="35"/>
      <c r="AE242" s="35"/>
      <c r="AF242" s="35"/>
      <c r="AG242" s="35"/>
      <c r="AH242" s="35"/>
      <c r="AI242" s="35"/>
    </row>
    <row r="243" s="4" customFormat="1" ht="120" customHeight="1" spans="1:35">
      <c r="A243" s="35">
        <f>A241+1</f>
        <v>97</v>
      </c>
      <c r="B243" s="36"/>
      <c r="C243" s="37" t="s">
        <v>1241</v>
      </c>
      <c r="D243" s="38" t="s">
        <v>390</v>
      </c>
      <c r="E243" s="39" t="s">
        <v>56</v>
      </c>
      <c r="F243" s="37" t="s">
        <v>1242</v>
      </c>
      <c r="G243" s="37" t="s">
        <v>915</v>
      </c>
      <c r="H243" s="39"/>
      <c r="I243" s="37" t="s">
        <v>365</v>
      </c>
      <c r="J243" s="58" t="s">
        <v>1243</v>
      </c>
      <c r="K243" s="37" t="s">
        <v>45</v>
      </c>
      <c r="L243" s="39">
        <v>76000</v>
      </c>
      <c r="M243" s="39">
        <v>15000</v>
      </c>
      <c r="N243" s="37" t="s">
        <v>46</v>
      </c>
      <c r="O243" s="58" t="s">
        <v>1244</v>
      </c>
      <c r="P243" s="39" t="s">
        <v>42</v>
      </c>
      <c r="Q243" s="39" t="s">
        <v>42</v>
      </c>
      <c r="R243" s="39" t="s">
        <v>42</v>
      </c>
      <c r="S243" s="39" t="s">
        <v>42</v>
      </c>
      <c r="T243" s="39" t="s">
        <v>42</v>
      </c>
      <c r="U243" s="39" t="s">
        <v>42</v>
      </c>
      <c r="V243" s="39" t="s">
        <v>42</v>
      </c>
      <c r="W243" s="77"/>
      <c r="X243" s="213" t="s">
        <v>48</v>
      </c>
      <c r="Y243" s="37" t="s">
        <v>1241</v>
      </c>
      <c r="Z243" s="37">
        <v>0</v>
      </c>
      <c r="AA243" s="37">
        <v>170</v>
      </c>
      <c r="AB243" s="110" t="s">
        <v>1245</v>
      </c>
      <c r="AC243" s="83" t="s">
        <v>48</v>
      </c>
      <c r="AD243" s="93" t="s">
        <v>113</v>
      </c>
      <c r="AE243" s="93"/>
      <c r="AF243" s="93">
        <v>46022</v>
      </c>
      <c r="AG243" s="83" t="s">
        <v>1246</v>
      </c>
      <c r="AH243" s="93" t="s">
        <v>42</v>
      </c>
      <c r="AI243" s="93" t="s">
        <v>1247</v>
      </c>
    </row>
    <row r="244" s="4" customFormat="1" ht="120" customHeight="1" spans="1:35">
      <c r="A244" s="35">
        <f t="shared" ref="A244:A250" si="5">A243+1</f>
        <v>98</v>
      </c>
      <c r="B244" s="36"/>
      <c r="C244" s="37" t="s">
        <v>1248</v>
      </c>
      <c r="D244" s="38" t="s">
        <v>390</v>
      </c>
      <c r="E244" s="39" t="s">
        <v>56</v>
      </c>
      <c r="F244" s="37" t="s">
        <v>1249</v>
      </c>
      <c r="G244" s="37" t="s">
        <v>915</v>
      </c>
      <c r="H244" s="39"/>
      <c r="I244" s="37" t="s">
        <v>365</v>
      </c>
      <c r="J244" s="58" t="s">
        <v>1250</v>
      </c>
      <c r="K244" s="37" t="s">
        <v>45</v>
      </c>
      <c r="L244" s="39">
        <v>23000</v>
      </c>
      <c r="M244" s="39">
        <v>1600</v>
      </c>
      <c r="N244" s="37" t="s">
        <v>46</v>
      </c>
      <c r="O244" s="58" t="s">
        <v>1251</v>
      </c>
      <c r="P244" s="39" t="s">
        <v>42</v>
      </c>
      <c r="Q244" s="39" t="s">
        <v>42</v>
      </c>
      <c r="R244" s="39" t="s">
        <v>42</v>
      </c>
      <c r="S244" s="39" t="s">
        <v>42</v>
      </c>
      <c r="T244" s="39" t="s">
        <v>42</v>
      </c>
      <c r="U244" s="39" t="s">
        <v>42</v>
      </c>
      <c r="V244" s="39" t="s">
        <v>42</v>
      </c>
      <c r="W244" s="77"/>
      <c r="X244" s="213" t="s">
        <v>48</v>
      </c>
      <c r="Y244" s="37" t="s">
        <v>1248</v>
      </c>
      <c r="Z244" s="37">
        <v>3408</v>
      </c>
      <c r="AA244" s="37">
        <v>4680</v>
      </c>
      <c r="AB244" s="110" t="s">
        <v>1252</v>
      </c>
      <c r="AC244" s="83" t="s">
        <v>48</v>
      </c>
      <c r="AD244" s="93" t="s">
        <v>113</v>
      </c>
      <c r="AE244" s="93"/>
      <c r="AF244" s="93" t="s">
        <v>52</v>
      </c>
      <c r="AG244" s="93" t="s">
        <v>1246</v>
      </c>
      <c r="AH244" s="93" t="s">
        <v>42</v>
      </c>
      <c r="AI244" s="93" t="s">
        <v>1253</v>
      </c>
    </row>
    <row r="245" s="4" customFormat="1" ht="120" customHeight="1" spans="1:35">
      <c r="A245" s="35">
        <f t="shared" si="5"/>
        <v>99</v>
      </c>
      <c r="B245" s="36"/>
      <c r="C245" s="37" t="s">
        <v>1254</v>
      </c>
      <c r="D245" s="38" t="s">
        <v>390</v>
      </c>
      <c r="E245" s="39" t="s">
        <v>56</v>
      </c>
      <c r="F245" s="37" t="s">
        <v>1255</v>
      </c>
      <c r="G245" s="37" t="s">
        <v>915</v>
      </c>
      <c r="H245" s="39"/>
      <c r="I245" s="37" t="s">
        <v>365</v>
      </c>
      <c r="J245" s="58" t="s">
        <v>1256</v>
      </c>
      <c r="K245" s="37" t="s">
        <v>45</v>
      </c>
      <c r="L245" s="39">
        <v>30000</v>
      </c>
      <c r="M245" s="39">
        <v>5000</v>
      </c>
      <c r="N245" s="37" t="s">
        <v>46</v>
      </c>
      <c r="O245" s="58" t="s">
        <v>1257</v>
      </c>
      <c r="P245" s="39" t="s">
        <v>42</v>
      </c>
      <c r="Q245" s="39" t="s">
        <v>42</v>
      </c>
      <c r="R245" s="39" t="s">
        <v>42</v>
      </c>
      <c r="S245" s="39" t="s">
        <v>42</v>
      </c>
      <c r="T245" s="39" t="s">
        <v>42</v>
      </c>
      <c r="U245" s="39" t="s">
        <v>42</v>
      </c>
      <c r="V245" s="39" t="s">
        <v>42</v>
      </c>
      <c r="W245" s="77"/>
      <c r="X245" s="213" t="s">
        <v>48</v>
      </c>
      <c r="Y245" s="37" t="s">
        <v>1254</v>
      </c>
      <c r="Z245" s="37">
        <v>4946</v>
      </c>
      <c r="AA245" s="37">
        <v>5180</v>
      </c>
      <c r="AB245" s="110" t="s">
        <v>1258</v>
      </c>
      <c r="AC245" s="83" t="s">
        <v>48</v>
      </c>
      <c r="AD245" s="93" t="s">
        <v>113</v>
      </c>
      <c r="AE245" s="93"/>
      <c r="AF245" s="93" t="s">
        <v>52</v>
      </c>
      <c r="AG245" s="93" t="s">
        <v>1246</v>
      </c>
      <c r="AH245" s="93" t="s">
        <v>42</v>
      </c>
      <c r="AI245" s="93" t="s">
        <v>1259</v>
      </c>
    </row>
    <row r="246" s="4" customFormat="1" ht="120" customHeight="1" spans="1:35">
      <c r="A246" s="35">
        <f t="shared" si="5"/>
        <v>100</v>
      </c>
      <c r="B246" s="36"/>
      <c r="C246" s="37" t="s">
        <v>1260</v>
      </c>
      <c r="D246" s="38" t="s">
        <v>815</v>
      </c>
      <c r="E246" s="39" t="s">
        <v>56</v>
      </c>
      <c r="F246" s="37" t="s">
        <v>1261</v>
      </c>
      <c r="G246" s="37" t="s">
        <v>915</v>
      </c>
      <c r="H246" s="39"/>
      <c r="I246" s="37" t="s">
        <v>365</v>
      </c>
      <c r="J246" s="58" t="s">
        <v>1262</v>
      </c>
      <c r="K246" s="37" t="s">
        <v>45</v>
      </c>
      <c r="L246" s="39">
        <v>25000</v>
      </c>
      <c r="M246" s="39">
        <v>3000</v>
      </c>
      <c r="N246" s="37" t="s">
        <v>46</v>
      </c>
      <c r="O246" s="58" t="s">
        <v>1263</v>
      </c>
      <c r="P246" s="39" t="s">
        <v>42</v>
      </c>
      <c r="Q246" s="39" t="s">
        <v>42</v>
      </c>
      <c r="R246" s="39" t="s">
        <v>42</v>
      </c>
      <c r="S246" s="39" t="s">
        <v>42</v>
      </c>
      <c r="T246" s="39" t="s">
        <v>42</v>
      </c>
      <c r="U246" s="39" t="s">
        <v>42</v>
      </c>
      <c r="V246" s="39" t="s">
        <v>42</v>
      </c>
      <c r="W246" s="77"/>
      <c r="X246" s="37" t="s">
        <v>48</v>
      </c>
      <c r="Y246" s="58"/>
      <c r="Z246" s="58"/>
      <c r="AA246" s="37">
        <v>1330</v>
      </c>
      <c r="AB246" s="110" t="s">
        <v>1264</v>
      </c>
      <c r="AC246" s="83" t="s">
        <v>48</v>
      </c>
      <c r="AD246" s="93" t="s">
        <v>95</v>
      </c>
      <c r="AE246" s="93"/>
      <c r="AF246" s="93">
        <v>46022</v>
      </c>
      <c r="AG246" s="83"/>
      <c r="AH246" s="83" t="s">
        <v>1265</v>
      </c>
      <c r="AI246" s="93" t="s">
        <v>1266</v>
      </c>
    </row>
    <row r="247" s="4" customFormat="1" ht="120" customHeight="1" spans="1:35">
      <c r="A247" s="35">
        <f t="shared" si="5"/>
        <v>101</v>
      </c>
      <c r="B247" s="36"/>
      <c r="C247" s="37" t="s">
        <v>1267</v>
      </c>
      <c r="D247" s="38" t="s">
        <v>815</v>
      </c>
      <c r="E247" s="39"/>
      <c r="F247" s="37" t="s">
        <v>1268</v>
      </c>
      <c r="G247" s="37" t="s">
        <v>915</v>
      </c>
      <c r="H247" s="39"/>
      <c r="I247" s="37" t="s">
        <v>365</v>
      </c>
      <c r="J247" s="56" t="s">
        <v>1269</v>
      </c>
      <c r="K247" s="37" t="s">
        <v>45</v>
      </c>
      <c r="L247" s="39">
        <v>10100</v>
      </c>
      <c r="M247" s="39">
        <v>10100</v>
      </c>
      <c r="N247" s="37" t="s">
        <v>92</v>
      </c>
      <c r="O247" s="58" t="s">
        <v>216</v>
      </c>
      <c r="P247" s="39" t="s">
        <v>42</v>
      </c>
      <c r="Q247" s="39" t="s">
        <v>42</v>
      </c>
      <c r="R247" s="39" t="s">
        <v>42</v>
      </c>
      <c r="S247" s="39" t="s">
        <v>42</v>
      </c>
      <c r="T247" s="39" t="s">
        <v>42</v>
      </c>
      <c r="U247" s="39" t="s">
        <v>42</v>
      </c>
      <c r="V247" s="39" t="s">
        <v>42</v>
      </c>
      <c r="W247" s="77"/>
      <c r="X247" s="37" t="s">
        <v>48</v>
      </c>
      <c r="Y247" s="58" t="s">
        <v>1267</v>
      </c>
      <c r="Z247" s="37">
        <v>0</v>
      </c>
      <c r="AA247" s="37">
        <v>300</v>
      </c>
      <c r="AB247" s="110" t="s">
        <v>1270</v>
      </c>
      <c r="AC247" s="83" t="s">
        <v>48</v>
      </c>
      <c r="AD247" s="93" t="s">
        <v>203</v>
      </c>
      <c r="AE247" s="93" t="s">
        <v>94</v>
      </c>
      <c r="AF247" s="93" t="s">
        <v>52</v>
      </c>
      <c r="AG247" s="83" t="s">
        <v>42</v>
      </c>
      <c r="AH247" s="83" t="s">
        <v>1271</v>
      </c>
      <c r="AI247" s="93" t="s">
        <v>920</v>
      </c>
    </row>
    <row r="248" s="4" customFormat="1" ht="120" customHeight="1" spans="1:35">
      <c r="A248" s="35">
        <f t="shared" si="5"/>
        <v>102</v>
      </c>
      <c r="B248" s="36"/>
      <c r="C248" s="37" t="s">
        <v>1272</v>
      </c>
      <c r="D248" s="38" t="s">
        <v>55</v>
      </c>
      <c r="E248" s="39"/>
      <c r="F248" s="37" t="s">
        <v>364</v>
      </c>
      <c r="G248" s="37" t="s">
        <v>915</v>
      </c>
      <c r="H248" s="39"/>
      <c r="I248" s="37" t="s">
        <v>1273</v>
      </c>
      <c r="J248" s="56" t="s">
        <v>1274</v>
      </c>
      <c r="K248" s="37" t="s">
        <v>195</v>
      </c>
      <c r="L248" s="39">
        <v>3000</v>
      </c>
      <c r="M248" s="39"/>
      <c r="N248" s="37" t="s">
        <v>189</v>
      </c>
      <c r="O248" s="67"/>
      <c r="P248" s="39"/>
      <c r="Q248" s="39"/>
      <c r="R248" s="39"/>
      <c r="S248" s="39"/>
      <c r="T248" s="39"/>
      <c r="U248" s="39"/>
      <c r="V248" s="39"/>
      <c r="W248" s="77"/>
      <c r="X248" s="83"/>
      <c r="Y248" s="67"/>
      <c r="Z248" s="117"/>
      <c r="AA248" s="37"/>
      <c r="AB248" s="110"/>
      <c r="AC248" s="93"/>
      <c r="AD248" s="93"/>
      <c r="AE248" s="93"/>
      <c r="AF248" s="93"/>
      <c r="AG248" s="93"/>
      <c r="AH248" s="93"/>
      <c r="AI248" s="93"/>
    </row>
    <row r="249" s="4" customFormat="1" ht="120" customHeight="1" spans="1:35">
      <c r="A249" s="35">
        <f t="shared" si="5"/>
        <v>103</v>
      </c>
      <c r="B249" s="36"/>
      <c r="C249" s="37" t="s">
        <v>1275</v>
      </c>
      <c r="D249" s="38" t="s">
        <v>815</v>
      </c>
      <c r="E249" s="39"/>
      <c r="F249" s="37" t="s">
        <v>364</v>
      </c>
      <c r="G249" s="37" t="s">
        <v>915</v>
      </c>
      <c r="H249" s="39"/>
      <c r="I249" s="37" t="s">
        <v>365</v>
      </c>
      <c r="J249" s="59" t="s">
        <v>1276</v>
      </c>
      <c r="K249" s="37" t="s">
        <v>195</v>
      </c>
      <c r="L249" s="39">
        <v>7000</v>
      </c>
      <c r="M249" s="39"/>
      <c r="N249" s="37" t="s">
        <v>189</v>
      </c>
      <c r="O249" s="67"/>
      <c r="P249" s="39"/>
      <c r="Q249" s="39"/>
      <c r="R249" s="39"/>
      <c r="S249" s="39"/>
      <c r="T249" s="39"/>
      <c r="U249" s="39"/>
      <c r="V249" s="39"/>
      <c r="W249" s="77"/>
      <c r="X249" s="83"/>
      <c r="Y249" s="67"/>
      <c r="Z249" s="117"/>
      <c r="AA249" s="117"/>
      <c r="AB249" s="110"/>
      <c r="AC249" s="93"/>
      <c r="AD249" s="93"/>
      <c r="AE249" s="93"/>
      <c r="AF249" s="93"/>
      <c r="AG249" s="93"/>
      <c r="AH249" s="93"/>
      <c r="AI249" s="93"/>
    </row>
    <row r="250" s="4" customFormat="1" ht="120" customHeight="1" spans="1:35">
      <c r="A250" s="35">
        <f t="shared" si="5"/>
        <v>104</v>
      </c>
      <c r="B250" s="36"/>
      <c r="C250" s="37" t="s">
        <v>1277</v>
      </c>
      <c r="D250" s="38" t="s">
        <v>390</v>
      </c>
      <c r="E250" s="39"/>
      <c r="F250" s="37" t="s">
        <v>1278</v>
      </c>
      <c r="G250" s="37" t="s">
        <v>915</v>
      </c>
      <c r="H250" s="39"/>
      <c r="I250" s="37" t="s">
        <v>365</v>
      </c>
      <c r="J250" s="59" t="s">
        <v>1279</v>
      </c>
      <c r="K250" s="37" t="s">
        <v>45</v>
      </c>
      <c r="L250" s="77">
        <v>500</v>
      </c>
      <c r="M250" s="39"/>
      <c r="N250" s="37" t="s">
        <v>189</v>
      </c>
      <c r="O250" s="57" t="s">
        <v>1280</v>
      </c>
      <c r="P250" s="39" t="s">
        <v>42</v>
      </c>
      <c r="Q250" s="39" t="s">
        <v>42</v>
      </c>
      <c r="R250" s="39" t="s">
        <v>42</v>
      </c>
      <c r="S250" s="39" t="s">
        <v>42</v>
      </c>
      <c r="T250" s="39" t="s">
        <v>42</v>
      </c>
      <c r="U250" s="39" t="s">
        <v>42</v>
      </c>
      <c r="V250" s="39" t="s">
        <v>42</v>
      </c>
      <c r="W250" s="77"/>
      <c r="X250" s="82"/>
      <c r="Y250" s="57"/>
      <c r="Z250" s="57"/>
      <c r="AA250" s="57"/>
      <c r="AB250" s="110"/>
      <c r="AC250" s="93"/>
      <c r="AD250" s="93"/>
      <c r="AE250" s="39"/>
      <c r="AF250" s="39"/>
      <c r="AG250" s="39"/>
      <c r="AH250" s="39"/>
      <c r="AI250" s="39"/>
    </row>
    <row r="251" s="4" customFormat="1" ht="50" customHeight="1" spans="1:35">
      <c r="A251" s="30" t="s">
        <v>489</v>
      </c>
      <c r="B251" s="31"/>
      <c r="C251" s="32"/>
      <c r="D251" s="40"/>
      <c r="E251" s="35"/>
      <c r="F251" s="35"/>
      <c r="G251" s="35"/>
      <c r="H251" s="35"/>
      <c r="I251" s="35"/>
      <c r="J251" s="63"/>
      <c r="K251" s="35"/>
      <c r="L251" s="41">
        <f>SUM(L252:L257)</f>
        <v>38800</v>
      </c>
      <c r="M251" s="41">
        <f>SUM(M252:M257)</f>
        <v>10000</v>
      </c>
      <c r="N251" s="41"/>
      <c r="O251" s="64"/>
      <c r="P251" s="35"/>
      <c r="Q251" s="35"/>
      <c r="R251" s="35"/>
      <c r="S251" s="35"/>
      <c r="T251" s="35"/>
      <c r="U251" s="35"/>
      <c r="V251" s="35"/>
      <c r="W251" s="78"/>
      <c r="X251" s="64"/>
      <c r="Y251" s="64"/>
      <c r="Z251" s="41">
        <f>SUM(Z252:Z257)</f>
        <v>390</v>
      </c>
      <c r="AA251" s="41">
        <f>SUM(AA252:AA257)</f>
        <v>490</v>
      </c>
      <c r="AB251" s="94"/>
      <c r="AC251" s="35"/>
      <c r="AD251" s="35"/>
      <c r="AE251" s="35"/>
      <c r="AF251" s="35"/>
      <c r="AG251" s="35"/>
      <c r="AH251" s="35"/>
      <c r="AI251" s="35"/>
    </row>
    <row r="252" s="4" customFormat="1" ht="120" customHeight="1" spans="1:35">
      <c r="A252" s="35">
        <f>A250+1</f>
        <v>105</v>
      </c>
      <c r="B252" s="36"/>
      <c r="C252" s="204" t="s">
        <v>1281</v>
      </c>
      <c r="D252" s="130" t="s">
        <v>419</v>
      </c>
      <c r="E252" s="183"/>
      <c r="F252" s="205" t="s">
        <v>1282</v>
      </c>
      <c r="G252" s="36" t="s">
        <v>1283</v>
      </c>
      <c r="H252" s="183"/>
      <c r="I252" s="36" t="s">
        <v>1284</v>
      </c>
      <c r="J252" s="140" t="s">
        <v>1285</v>
      </c>
      <c r="K252" s="36" t="s">
        <v>1286</v>
      </c>
      <c r="L252" s="183">
        <v>4000</v>
      </c>
      <c r="M252" s="183">
        <v>2000</v>
      </c>
      <c r="N252" s="211" t="s">
        <v>46</v>
      </c>
      <c r="O252" s="212" t="s">
        <v>1287</v>
      </c>
      <c r="P252" s="188" t="s">
        <v>1288</v>
      </c>
      <c r="Q252" s="36">
        <v>15</v>
      </c>
      <c r="R252" s="36" t="s">
        <v>42</v>
      </c>
      <c r="S252" s="36" t="s">
        <v>42</v>
      </c>
      <c r="T252" s="36" t="s">
        <v>42</v>
      </c>
      <c r="U252" s="36" t="s">
        <v>42</v>
      </c>
      <c r="V252" s="36" t="s">
        <v>42</v>
      </c>
      <c r="W252" s="97">
        <v>300</v>
      </c>
      <c r="X252" s="188"/>
      <c r="Y252" s="212"/>
      <c r="Z252" s="212"/>
      <c r="AA252" s="168">
        <v>75</v>
      </c>
      <c r="AB252" s="192" t="s">
        <v>1289</v>
      </c>
      <c r="AC252" s="83" t="s">
        <v>48</v>
      </c>
      <c r="AD252" s="42" t="s">
        <v>1290</v>
      </c>
      <c r="AE252" s="191"/>
      <c r="AF252" s="191">
        <v>45931</v>
      </c>
      <c r="AG252" s="188" t="s">
        <v>1288</v>
      </c>
      <c r="AH252" s="151" t="s">
        <v>1291</v>
      </c>
      <c r="AI252" s="36" t="s">
        <v>1292</v>
      </c>
    </row>
    <row r="253" s="4" customFormat="1" ht="120" customHeight="1" spans="1:35">
      <c r="A253" s="35">
        <f>A252+1</f>
        <v>106</v>
      </c>
      <c r="B253" s="36"/>
      <c r="C253" s="37" t="s">
        <v>1293</v>
      </c>
      <c r="D253" s="38" t="s">
        <v>55</v>
      </c>
      <c r="E253" s="39"/>
      <c r="F253" s="37" t="s">
        <v>1294</v>
      </c>
      <c r="G253" s="37" t="s">
        <v>488</v>
      </c>
      <c r="H253" s="35"/>
      <c r="I253" s="37" t="s">
        <v>489</v>
      </c>
      <c r="J253" s="56" t="s">
        <v>1295</v>
      </c>
      <c r="K253" s="37" t="s">
        <v>45</v>
      </c>
      <c r="L253" s="35">
        <v>11800</v>
      </c>
      <c r="M253" s="35">
        <v>5000</v>
      </c>
      <c r="N253" s="37" t="s">
        <v>46</v>
      </c>
      <c r="O253" s="147" t="s">
        <v>1296</v>
      </c>
      <c r="P253" s="80" t="s">
        <v>1297</v>
      </c>
      <c r="Q253" s="39" t="s">
        <v>42</v>
      </c>
      <c r="R253" s="39" t="s">
        <v>42</v>
      </c>
      <c r="S253" s="39" t="s">
        <v>42</v>
      </c>
      <c r="T253" s="39" t="s">
        <v>42</v>
      </c>
      <c r="U253" s="39" t="s">
        <v>42</v>
      </c>
      <c r="V253" s="39" t="s">
        <v>42</v>
      </c>
      <c r="W253" s="77"/>
      <c r="X253" s="188" t="s">
        <v>48</v>
      </c>
      <c r="Y253" s="188" t="s">
        <v>1298</v>
      </c>
      <c r="Z253" s="168">
        <v>390</v>
      </c>
      <c r="AA253" s="168">
        <v>390</v>
      </c>
      <c r="AB253" s="192" t="s">
        <v>1299</v>
      </c>
      <c r="AC253" s="83" t="s">
        <v>48</v>
      </c>
      <c r="AD253" s="101" t="s">
        <v>51</v>
      </c>
      <c r="AE253" s="93"/>
      <c r="AF253" s="93">
        <v>45931</v>
      </c>
      <c r="AG253" s="93" t="s">
        <v>1300</v>
      </c>
      <c r="AH253" s="93" t="s">
        <v>42</v>
      </c>
      <c r="AI253" s="39" t="s">
        <v>1301</v>
      </c>
    </row>
    <row r="254" s="4" customFormat="1" ht="120" customHeight="1" spans="1:35">
      <c r="A254" s="35">
        <f>A253+1</f>
        <v>107</v>
      </c>
      <c r="B254" s="36"/>
      <c r="C254" s="37" t="s">
        <v>1302</v>
      </c>
      <c r="D254" s="38" t="s">
        <v>815</v>
      </c>
      <c r="E254" s="39"/>
      <c r="F254" s="37" t="s">
        <v>488</v>
      </c>
      <c r="G254" s="37" t="s">
        <v>488</v>
      </c>
      <c r="H254" s="39"/>
      <c r="I254" s="37" t="s">
        <v>489</v>
      </c>
      <c r="J254" s="56" t="s">
        <v>1303</v>
      </c>
      <c r="K254" s="37" t="s">
        <v>195</v>
      </c>
      <c r="L254" s="39">
        <v>4000</v>
      </c>
      <c r="M254" s="39">
        <v>2000</v>
      </c>
      <c r="N254" s="37" t="s">
        <v>92</v>
      </c>
      <c r="O254" s="58" t="s">
        <v>1304</v>
      </c>
      <c r="P254" s="39" t="s">
        <v>42</v>
      </c>
      <c r="Q254" s="39" t="s">
        <v>42</v>
      </c>
      <c r="R254" s="39" t="s">
        <v>42</v>
      </c>
      <c r="S254" s="39" t="s">
        <v>42</v>
      </c>
      <c r="T254" s="39" t="s">
        <v>42</v>
      </c>
      <c r="U254" s="39" t="s">
        <v>42</v>
      </c>
      <c r="V254" s="39" t="s">
        <v>42</v>
      </c>
      <c r="W254" s="77"/>
      <c r="X254" s="188"/>
      <c r="Y254" s="212"/>
      <c r="Z254" s="212"/>
      <c r="AA254" s="168">
        <v>25</v>
      </c>
      <c r="AB254" s="192" t="s">
        <v>831</v>
      </c>
      <c r="AC254" s="236"/>
      <c r="AD254" s="236" t="s">
        <v>162</v>
      </c>
      <c r="AE254" s="236" t="s">
        <v>211</v>
      </c>
      <c r="AF254" s="236">
        <v>45748</v>
      </c>
      <c r="AG254" s="236" t="s">
        <v>42</v>
      </c>
      <c r="AH254" s="236" t="s">
        <v>42</v>
      </c>
      <c r="AI254" s="36" t="s">
        <v>1305</v>
      </c>
    </row>
    <row r="255" s="4" customFormat="1" ht="120" customHeight="1" spans="1:35">
      <c r="A255" s="35">
        <f>A254+1</f>
        <v>108</v>
      </c>
      <c r="B255" s="36"/>
      <c r="C255" s="37" t="s">
        <v>1306</v>
      </c>
      <c r="D255" s="38" t="s">
        <v>1147</v>
      </c>
      <c r="E255" s="39"/>
      <c r="F255" s="37" t="s">
        <v>1307</v>
      </c>
      <c r="G255" s="36" t="s">
        <v>1283</v>
      </c>
      <c r="H255" s="39"/>
      <c r="I255" s="36" t="s">
        <v>1284</v>
      </c>
      <c r="J255" s="59" t="s">
        <v>1308</v>
      </c>
      <c r="K255" s="36" t="s">
        <v>1286</v>
      </c>
      <c r="L255" s="39">
        <v>4000</v>
      </c>
      <c r="M255" s="39">
        <v>1000</v>
      </c>
      <c r="N255" s="37" t="s">
        <v>92</v>
      </c>
      <c r="O255" s="58" t="s">
        <v>443</v>
      </c>
      <c r="P255" s="36" t="s">
        <v>42</v>
      </c>
      <c r="Q255" s="36" t="s">
        <v>42</v>
      </c>
      <c r="R255" s="36">
        <v>2</v>
      </c>
      <c r="S255" s="36" t="s">
        <v>42</v>
      </c>
      <c r="T255" s="36" t="s">
        <v>42</v>
      </c>
      <c r="U255" s="36" t="s">
        <v>42</v>
      </c>
      <c r="V255" s="36">
        <v>2</v>
      </c>
      <c r="W255" s="97">
        <v>320</v>
      </c>
      <c r="X255" s="188"/>
      <c r="Y255" s="212"/>
      <c r="Z255" s="212"/>
      <c r="AA255" s="168"/>
      <c r="AB255" s="92" t="s">
        <v>1309</v>
      </c>
      <c r="AC255" s="236"/>
      <c r="AD255" s="236" t="s">
        <v>1310</v>
      </c>
      <c r="AE255" s="236" t="s">
        <v>1311</v>
      </c>
      <c r="AF255" s="236"/>
      <c r="AG255" s="236"/>
      <c r="AH255" s="236"/>
      <c r="AI255" s="36"/>
    </row>
    <row r="256" s="4" customFormat="1" ht="120" customHeight="1" spans="1:35">
      <c r="A256" s="35">
        <f>A255+1</f>
        <v>109</v>
      </c>
      <c r="B256" s="36"/>
      <c r="C256" s="206" t="s">
        <v>1312</v>
      </c>
      <c r="D256" s="130" t="s">
        <v>419</v>
      </c>
      <c r="E256" s="183"/>
      <c r="F256" s="36" t="s">
        <v>1313</v>
      </c>
      <c r="G256" s="36" t="s">
        <v>1283</v>
      </c>
      <c r="H256" s="183"/>
      <c r="I256" s="36" t="s">
        <v>1284</v>
      </c>
      <c r="J256" s="140" t="s">
        <v>1314</v>
      </c>
      <c r="K256" s="36" t="s">
        <v>1286</v>
      </c>
      <c r="L256" s="183">
        <v>13000</v>
      </c>
      <c r="M256" s="132"/>
      <c r="N256" s="211" t="s">
        <v>189</v>
      </c>
      <c r="O256" s="185" t="s">
        <v>1315</v>
      </c>
      <c r="P256" s="36">
        <v>21</v>
      </c>
      <c r="Q256" s="36" t="s">
        <v>42</v>
      </c>
      <c r="R256" s="36" t="s">
        <v>42</v>
      </c>
      <c r="S256" s="36" t="s">
        <v>42</v>
      </c>
      <c r="T256" s="36" t="s">
        <v>42</v>
      </c>
      <c r="U256" s="36" t="s">
        <v>42</v>
      </c>
      <c r="V256" s="36">
        <v>21</v>
      </c>
      <c r="W256" s="97">
        <v>84</v>
      </c>
      <c r="X256" s="76"/>
      <c r="Y256" s="185"/>
      <c r="Z256" s="185"/>
      <c r="AA256" s="168"/>
      <c r="AB256" s="237" t="s">
        <v>1316</v>
      </c>
      <c r="AC256" s="238"/>
      <c r="AD256" s="238"/>
      <c r="AE256" s="183"/>
      <c r="AF256" s="183"/>
      <c r="AG256" s="183"/>
      <c r="AH256" s="183"/>
      <c r="AI256" s="183"/>
    </row>
    <row r="257" s="4" customFormat="1" ht="120" customHeight="1" spans="1:35">
      <c r="A257" s="35">
        <f>A256+1</f>
        <v>110</v>
      </c>
      <c r="B257" s="36"/>
      <c r="C257" s="204" t="s">
        <v>1317</v>
      </c>
      <c r="D257" s="130" t="s">
        <v>419</v>
      </c>
      <c r="E257" s="183"/>
      <c r="F257" s="36" t="s">
        <v>1318</v>
      </c>
      <c r="G257" s="36" t="s">
        <v>1283</v>
      </c>
      <c r="H257" s="183"/>
      <c r="I257" s="36" t="s">
        <v>1284</v>
      </c>
      <c r="J257" s="244" t="s">
        <v>1319</v>
      </c>
      <c r="K257" s="36" t="s">
        <v>1286</v>
      </c>
      <c r="L257" s="183">
        <v>2000</v>
      </c>
      <c r="M257" s="132"/>
      <c r="N257" s="211" t="s">
        <v>189</v>
      </c>
      <c r="O257" s="185" t="s">
        <v>1320</v>
      </c>
      <c r="P257" s="36" t="s">
        <v>42</v>
      </c>
      <c r="Q257" s="36" t="s">
        <v>42</v>
      </c>
      <c r="R257" s="36" t="s">
        <v>42</v>
      </c>
      <c r="S257" s="36" t="s">
        <v>42</v>
      </c>
      <c r="T257" s="36" t="s">
        <v>42</v>
      </c>
      <c r="U257" s="36" t="s">
        <v>42</v>
      </c>
      <c r="V257" s="36" t="s">
        <v>42</v>
      </c>
      <c r="W257" s="97">
        <v>42</v>
      </c>
      <c r="X257" s="76"/>
      <c r="Y257" s="185"/>
      <c r="Z257" s="185"/>
      <c r="AA257" s="168"/>
      <c r="AB257" s="233"/>
      <c r="AC257" s="249"/>
      <c r="AD257" s="249"/>
      <c r="AE257" s="249"/>
      <c r="AF257" s="249"/>
      <c r="AG257" s="249"/>
      <c r="AH257" s="249"/>
      <c r="AI257" s="36"/>
    </row>
    <row r="258" s="4" customFormat="1" ht="50" customHeight="1" spans="1:35">
      <c r="A258" s="30" t="s">
        <v>566</v>
      </c>
      <c r="B258" s="31"/>
      <c r="C258" s="32"/>
      <c r="D258" s="40"/>
      <c r="E258" s="35"/>
      <c r="F258" s="35"/>
      <c r="G258" s="35"/>
      <c r="H258" s="35"/>
      <c r="I258" s="35"/>
      <c r="J258" s="63"/>
      <c r="K258" s="35"/>
      <c r="L258" s="41">
        <f>SUM(L259:L271)</f>
        <v>382100</v>
      </c>
      <c r="M258" s="41">
        <f>SUM(M259:M271)</f>
        <v>34000</v>
      </c>
      <c r="N258" s="41"/>
      <c r="O258" s="64"/>
      <c r="P258" s="35"/>
      <c r="Q258" s="35"/>
      <c r="R258" s="35"/>
      <c r="S258" s="35"/>
      <c r="T258" s="35"/>
      <c r="U258" s="35"/>
      <c r="V258" s="35"/>
      <c r="W258" s="78"/>
      <c r="X258" s="64"/>
      <c r="Y258" s="64"/>
      <c r="Z258" s="41">
        <f>SUM(Z259:Z271)</f>
        <v>7541</v>
      </c>
      <c r="AA258" s="41">
        <f>SUM(AA259:AA271)</f>
        <v>9550</v>
      </c>
      <c r="AB258" s="94"/>
      <c r="AC258" s="35"/>
      <c r="AD258" s="35"/>
      <c r="AE258" s="35"/>
      <c r="AF258" s="35"/>
      <c r="AG258" s="35"/>
      <c r="AH258" s="35"/>
      <c r="AI258" s="35"/>
    </row>
    <row r="259" s="4" customFormat="1" ht="120" customHeight="1" spans="1:35">
      <c r="A259" s="35">
        <f>A257+1</f>
        <v>111</v>
      </c>
      <c r="B259" s="36"/>
      <c r="C259" s="37" t="s">
        <v>1321</v>
      </c>
      <c r="D259" s="38" t="s">
        <v>390</v>
      </c>
      <c r="E259" s="39"/>
      <c r="F259" s="37" t="s">
        <v>1322</v>
      </c>
      <c r="G259" s="37" t="s">
        <v>565</v>
      </c>
      <c r="H259" s="39"/>
      <c r="I259" s="37" t="s">
        <v>566</v>
      </c>
      <c r="J259" s="58" t="s">
        <v>1323</v>
      </c>
      <c r="K259" s="37" t="s">
        <v>45</v>
      </c>
      <c r="L259" s="39">
        <v>27000</v>
      </c>
      <c r="M259" s="35">
        <v>10000</v>
      </c>
      <c r="N259" s="37" t="s">
        <v>46</v>
      </c>
      <c r="O259" s="58" t="s">
        <v>1324</v>
      </c>
      <c r="P259" s="39"/>
      <c r="Q259" s="39"/>
      <c r="R259" s="39"/>
      <c r="S259" s="39"/>
      <c r="T259" s="39"/>
      <c r="U259" s="39"/>
      <c r="V259" s="39"/>
      <c r="W259" s="77"/>
      <c r="X259" s="37" t="s">
        <v>48</v>
      </c>
      <c r="Y259" s="37" t="s">
        <v>1325</v>
      </c>
      <c r="Z259" s="37">
        <v>0</v>
      </c>
      <c r="AA259" s="37">
        <v>180</v>
      </c>
      <c r="AB259" s="111" t="s">
        <v>1326</v>
      </c>
      <c r="AC259" s="83" t="s">
        <v>48</v>
      </c>
      <c r="AD259" s="39" t="s">
        <v>94</v>
      </c>
      <c r="AE259" s="93"/>
      <c r="AF259" s="93">
        <v>45992</v>
      </c>
      <c r="AG259" s="93"/>
      <c r="AH259" s="93"/>
      <c r="AI259" s="39" t="s">
        <v>1327</v>
      </c>
    </row>
    <row r="260" s="4" customFormat="1" ht="120" customHeight="1" spans="1:35">
      <c r="A260" s="35">
        <f t="shared" ref="A260:A271" si="6">A259+1</f>
        <v>112</v>
      </c>
      <c r="B260" s="36"/>
      <c r="C260" s="37" t="s">
        <v>1328</v>
      </c>
      <c r="D260" s="38" t="s">
        <v>390</v>
      </c>
      <c r="E260" s="39" t="s">
        <v>56</v>
      </c>
      <c r="F260" s="37" t="s">
        <v>1329</v>
      </c>
      <c r="G260" s="37" t="s">
        <v>565</v>
      </c>
      <c r="H260" s="39"/>
      <c r="I260" s="37" t="s">
        <v>566</v>
      </c>
      <c r="J260" s="58" t="s">
        <v>1330</v>
      </c>
      <c r="K260" s="37" t="s">
        <v>45</v>
      </c>
      <c r="L260" s="39">
        <v>15000</v>
      </c>
      <c r="M260" s="35">
        <v>8000</v>
      </c>
      <c r="N260" s="37" t="s">
        <v>46</v>
      </c>
      <c r="O260" s="58" t="s">
        <v>1331</v>
      </c>
      <c r="P260" s="39"/>
      <c r="Q260" s="39"/>
      <c r="R260" s="39"/>
      <c r="S260" s="39"/>
      <c r="T260" s="39"/>
      <c r="U260" s="39"/>
      <c r="V260" s="39"/>
      <c r="W260" s="77"/>
      <c r="X260" s="37" t="s">
        <v>48</v>
      </c>
      <c r="Y260" s="37" t="s">
        <v>1332</v>
      </c>
      <c r="Z260" s="37">
        <v>1813</v>
      </c>
      <c r="AA260" s="37">
        <v>1950</v>
      </c>
      <c r="AB260" s="111" t="s">
        <v>1333</v>
      </c>
      <c r="AC260" s="83" t="s">
        <v>48</v>
      </c>
      <c r="AD260" s="39" t="s">
        <v>113</v>
      </c>
      <c r="AE260" s="93"/>
      <c r="AF260" s="93">
        <v>45992</v>
      </c>
      <c r="AG260" s="93"/>
      <c r="AH260" s="93"/>
      <c r="AI260" s="39" t="s">
        <v>1334</v>
      </c>
    </row>
    <row r="261" s="4" customFormat="1" ht="120" customHeight="1" spans="1:35">
      <c r="A261" s="35">
        <f t="shared" si="6"/>
        <v>113</v>
      </c>
      <c r="B261" s="36"/>
      <c r="C261" s="37" t="s">
        <v>1335</v>
      </c>
      <c r="D261" s="38" t="s">
        <v>55</v>
      </c>
      <c r="E261" s="80" t="s">
        <v>753</v>
      </c>
      <c r="F261" s="37" t="s">
        <v>1336</v>
      </c>
      <c r="G261" s="37" t="s">
        <v>565</v>
      </c>
      <c r="H261" s="39"/>
      <c r="I261" s="37" t="s">
        <v>566</v>
      </c>
      <c r="J261" s="58" t="s">
        <v>1337</v>
      </c>
      <c r="K261" s="37" t="s">
        <v>45</v>
      </c>
      <c r="L261" s="39">
        <v>320000</v>
      </c>
      <c r="M261" s="39">
        <v>10000</v>
      </c>
      <c r="N261" s="37" t="s">
        <v>46</v>
      </c>
      <c r="O261" s="58" t="s">
        <v>1338</v>
      </c>
      <c r="P261" s="39"/>
      <c r="Q261" s="39"/>
      <c r="R261" s="39"/>
      <c r="S261" s="39"/>
      <c r="T261" s="39"/>
      <c r="U261" s="39"/>
      <c r="V261" s="39"/>
      <c r="W261" s="77"/>
      <c r="X261" s="37" t="s">
        <v>48</v>
      </c>
      <c r="Y261" s="37" t="s">
        <v>1339</v>
      </c>
      <c r="Z261" s="37">
        <v>3443</v>
      </c>
      <c r="AA261" s="37">
        <v>4390</v>
      </c>
      <c r="AB261" s="111" t="s">
        <v>1340</v>
      </c>
      <c r="AC261" s="83" t="s">
        <v>48</v>
      </c>
      <c r="AD261" s="39" t="s">
        <v>94</v>
      </c>
      <c r="AE261" s="93"/>
      <c r="AF261" s="93">
        <v>45992</v>
      </c>
      <c r="AG261" s="37" t="s">
        <v>1341</v>
      </c>
      <c r="AH261" s="93"/>
      <c r="AI261" s="39" t="s">
        <v>1342</v>
      </c>
    </row>
    <row r="262" s="4" customFormat="1" ht="120" customHeight="1" spans="1:35">
      <c r="A262" s="35">
        <f t="shared" si="6"/>
        <v>114</v>
      </c>
      <c r="B262" s="36"/>
      <c r="C262" s="37" t="s">
        <v>1343</v>
      </c>
      <c r="D262" s="38" t="s">
        <v>390</v>
      </c>
      <c r="E262" s="39" t="s">
        <v>56</v>
      </c>
      <c r="F262" s="37" t="s">
        <v>1344</v>
      </c>
      <c r="G262" s="37" t="s">
        <v>565</v>
      </c>
      <c r="H262" s="39"/>
      <c r="I262" s="37" t="s">
        <v>566</v>
      </c>
      <c r="J262" s="58" t="s">
        <v>1345</v>
      </c>
      <c r="K262" s="37" t="s">
        <v>45</v>
      </c>
      <c r="L262" s="39">
        <v>13900</v>
      </c>
      <c r="M262" s="35">
        <v>6000</v>
      </c>
      <c r="N262" s="37" t="s">
        <v>92</v>
      </c>
      <c r="O262" s="58" t="s">
        <v>1346</v>
      </c>
      <c r="P262" s="39"/>
      <c r="Q262" s="39"/>
      <c r="R262" s="39"/>
      <c r="S262" s="39"/>
      <c r="T262" s="39"/>
      <c r="U262" s="39"/>
      <c r="V262" s="39"/>
      <c r="W262" s="77"/>
      <c r="X262" s="37" t="s">
        <v>48</v>
      </c>
      <c r="Y262" s="37" t="s">
        <v>1347</v>
      </c>
      <c r="Z262" s="37">
        <v>2285</v>
      </c>
      <c r="AA262" s="37">
        <v>3030</v>
      </c>
      <c r="AB262" s="111" t="s">
        <v>1348</v>
      </c>
      <c r="AC262" s="80" t="s">
        <v>48</v>
      </c>
      <c r="AD262" s="39" t="s">
        <v>113</v>
      </c>
      <c r="AE262" s="93" t="s">
        <v>95</v>
      </c>
      <c r="AF262" s="93">
        <v>46357</v>
      </c>
      <c r="AG262" s="93"/>
      <c r="AH262" s="93"/>
      <c r="AI262" s="39" t="s">
        <v>1349</v>
      </c>
    </row>
    <row r="263" s="4" customFormat="1" ht="120" customHeight="1" spans="1:35">
      <c r="A263" s="35">
        <f t="shared" si="6"/>
        <v>115</v>
      </c>
      <c r="B263" s="36"/>
      <c r="C263" s="37" t="s">
        <v>1350</v>
      </c>
      <c r="D263" s="38" t="s">
        <v>40</v>
      </c>
      <c r="E263" s="39"/>
      <c r="F263" s="39" t="s">
        <v>1351</v>
      </c>
      <c r="G263" s="39" t="s">
        <v>1352</v>
      </c>
      <c r="H263" s="39"/>
      <c r="I263" s="39" t="s">
        <v>1085</v>
      </c>
      <c r="J263" s="58" t="s">
        <v>1353</v>
      </c>
      <c r="K263" s="39" t="s">
        <v>424</v>
      </c>
      <c r="L263" s="39"/>
      <c r="M263" s="39"/>
      <c r="N263" s="37" t="s">
        <v>189</v>
      </c>
      <c r="O263" s="59"/>
      <c r="P263" s="37" t="s">
        <v>1354</v>
      </c>
      <c r="Q263" s="37" t="s">
        <v>1355</v>
      </c>
      <c r="R263" s="37" t="s">
        <v>42</v>
      </c>
      <c r="S263" s="37" t="s">
        <v>1356</v>
      </c>
      <c r="T263" s="37" t="s">
        <v>1357</v>
      </c>
      <c r="U263" s="37" t="s">
        <v>42</v>
      </c>
      <c r="V263" s="37">
        <v>80</v>
      </c>
      <c r="W263" s="37">
        <v>580</v>
      </c>
      <c r="X263" s="80"/>
      <c r="Y263" s="59"/>
      <c r="Z263" s="56"/>
      <c r="AA263" s="56"/>
      <c r="AB263" s="111"/>
      <c r="AC263" s="39"/>
      <c r="AD263" s="39"/>
      <c r="AE263" s="39"/>
      <c r="AF263" s="39"/>
      <c r="AG263" s="39"/>
      <c r="AH263" s="153" t="s">
        <v>1358</v>
      </c>
      <c r="AI263" s="39"/>
    </row>
    <row r="264" s="4" customFormat="1" ht="120" customHeight="1" spans="1:35">
      <c r="A264" s="35">
        <f t="shared" si="6"/>
        <v>116</v>
      </c>
      <c r="B264" s="36"/>
      <c r="C264" s="37" t="s">
        <v>1359</v>
      </c>
      <c r="D264" s="38" t="s">
        <v>55</v>
      </c>
      <c r="E264" s="39"/>
      <c r="F264" s="37" t="s">
        <v>565</v>
      </c>
      <c r="G264" s="37" t="s">
        <v>565</v>
      </c>
      <c r="H264" s="39"/>
      <c r="I264" s="37" t="s">
        <v>566</v>
      </c>
      <c r="J264" s="58" t="s">
        <v>1360</v>
      </c>
      <c r="K264" s="37" t="s">
        <v>195</v>
      </c>
      <c r="L264" s="39"/>
      <c r="M264" s="39"/>
      <c r="N264" s="37" t="s">
        <v>189</v>
      </c>
      <c r="O264" s="59"/>
      <c r="P264" s="39">
        <v>14</v>
      </c>
      <c r="Q264" s="39" t="s">
        <v>42</v>
      </c>
      <c r="R264" s="39">
        <v>14</v>
      </c>
      <c r="S264" s="39">
        <v>2</v>
      </c>
      <c r="T264" s="39" t="s">
        <v>42</v>
      </c>
      <c r="U264" s="39" t="s">
        <v>42</v>
      </c>
      <c r="V264" s="39">
        <v>14</v>
      </c>
      <c r="W264" s="77">
        <v>70</v>
      </c>
      <c r="X264" s="80"/>
      <c r="Y264" s="59"/>
      <c r="Z264" s="56"/>
      <c r="AA264" s="56"/>
      <c r="AB264" s="111"/>
      <c r="AC264" s="39"/>
      <c r="AD264" s="39"/>
      <c r="AE264" s="39"/>
      <c r="AF264" s="39"/>
      <c r="AG264" s="39"/>
      <c r="AH264" s="39"/>
      <c r="AI264" s="39"/>
    </row>
    <row r="265" s="4" customFormat="1" ht="120" customHeight="1" spans="1:35">
      <c r="A265" s="35">
        <f t="shared" si="6"/>
        <v>117</v>
      </c>
      <c r="B265" s="36"/>
      <c r="C265" s="37" t="s">
        <v>1361</v>
      </c>
      <c r="D265" s="38" t="s">
        <v>390</v>
      </c>
      <c r="E265" s="39"/>
      <c r="F265" s="37" t="s">
        <v>565</v>
      </c>
      <c r="G265" s="37" t="s">
        <v>565</v>
      </c>
      <c r="H265" s="39"/>
      <c r="I265" s="37" t="s">
        <v>566</v>
      </c>
      <c r="J265" s="58" t="s">
        <v>1362</v>
      </c>
      <c r="K265" s="37" t="s">
        <v>195</v>
      </c>
      <c r="L265" s="35"/>
      <c r="M265" s="35"/>
      <c r="N265" s="37" t="s">
        <v>189</v>
      </c>
      <c r="O265" s="58"/>
      <c r="P265" s="39"/>
      <c r="Q265" s="39"/>
      <c r="R265" s="39"/>
      <c r="S265" s="39"/>
      <c r="T265" s="39"/>
      <c r="U265" s="39"/>
      <c r="V265" s="39"/>
      <c r="W265" s="77"/>
      <c r="X265" s="37"/>
      <c r="Y265" s="58"/>
      <c r="Z265" s="63"/>
      <c r="AA265" s="63"/>
      <c r="AB265" s="94"/>
      <c r="AC265" s="35"/>
      <c r="AD265" s="35"/>
      <c r="AE265" s="35"/>
      <c r="AF265" s="35"/>
      <c r="AG265" s="35"/>
      <c r="AH265" s="35"/>
      <c r="AI265" s="35"/>
    </row>
    <row r="266" s="4" customFormat="1" ht="120" customHeight="1" spans="1:35">
      <c r="A266" s="35">
        <f t="shared" si="6"/>
        <v>118</v>
      </c>
      <c r="B266" s="36"/>
      <c r="C266" s="37" t="s">
        <v>1363</v>
      </c>
      <c r="D266" s="38" t="s">
        <v>390</v>
      </c>
      <c r="E266" s="39"/>
      <c r="F266" s="37" t="s">
        <v>565</v>
      </c>
      <c r="G266" s="37" t="s">
        <v>565</v>
      </c>
      <c r="H266" s="39"/>
      <c r="I266" s="37" t="s">
        <v>566</v>
      </c>
      <c r="J266" s="58" t="s">
        <v>1364</v>
      </c>
      <c r="K266" s="37" t="s">
        <v>195</v>
      </c>
      <c r="L266" s="35"/>
      <c r="M266" s="35"/>
      <c r="N266" s="37" t="s">
        <v>189</v>
      </c>
      <c r="O266" s="59"/>
      <c r="P266" s="39">
        <v>10</v>
      </c>
      <c r="Q266" s="39">
        <v>4</v>
      </c>
      <c r="R266" s="39">
        <v>10</v>
      </c>
      <c r="S266" s="39" t="s">
        <v>42</v>
      </c>
      <c r="T266" s="39" t="s">
        <v>42</v>
      </c>
      <c r="U266" s="39" t="s">
        <v>42</v>
      </c>
      <c r="V266" s="39">
        <v>10</v>
      </c>
      <c r="W266" s="77">
        <v>110</v>
      </c>
      <c r="X266" s="80"/>
      <c r="Y266" s="59"/>
      <c r="Z266" s="56"/>
      <c r="AA266" s="56"/>
      <c r="AB266" s="94"/>
      <c r="AC266" s="35"/>
      <c r="AD266" s="35"/>
      <c r="AE266" s="35"/>
      <c r="AF266" s="35"/>
      <c r="AG266" s="35"/>
      <c r="AH266" s="35"/>
      <c r="AI266" s="35"/>
    </row>
    <row r="267" s="4" customFormat="1" ht="120" customHeight="1" spans="1:35">
      <c r="A267" s="35">
        <f t="shared" si="6"/>
        <v>119</v>
      </c>
      <c r="B267" s="36"/>
      <c r="C267" s="134" t="s">
        <v>1365</v>
      </c>
      <c r="D267" s="130" t="s">
        <v>419</v>
      </c>
      <c r="E267" s="39"/>
      <c r="F267" s="37" t="s">
        <v>565</v>
      </c>
      <c r="G267" s="37" t="s">
        <v>565</v>
      </c>
      <c r="H267" s="39"/>
      <c r="I267" s="37" t="s">
        <v>566</v>
      </c>
      <c r="J267" s="58" t="s">
        <v>1366</v>
      </c>
      <c r="K267" s="37" t="s">
        <v>195</v>
      </c>
      <c r="L267" s="39">
        <v>3000</v>
      </c>
      <c r="M267" s="132"/>
      <c r="N267" s="37" t="s">
        <v>189</v>
      </c>
      <c r="O267" s="185" t="s">
        <v>42</v>
      </c>
      <c r="P267" s="39">
        <v>5</v>
      </c>
      <c r="Q267" s="39">
        <v>10</v>
      </c>
      <c r="R267" s="39" t="s">
        <v>42</v>
      </c>
      <c r="S267" s="39" t="s">
        <v>42</v>
      </c>
      <c r="T267" s="39" t="s">
        <v>42</v>
      </c>
      <c r="U267" s="39" t="s">
        <v>42</v>
      </c>
      <c r="V267" s="39">
        <v>5</v>
      </c>
      <c r="W267" s="77">
        <v>2200</v>
      </c>
      <c r="X267" s="76"/>
      <c r="Y267" s="185"/>
      <c r="Z267" s="250"/>
      <c r="AA267" s="250"/>
      <c r="AB267" s="92"/>
      <c r="AC267" s="183"/>
      <c r="AD267" s="183"/>
      <c r="AE267" s="183"/>
      <c r="AF267" s="183"/>
      <c r="AG267" s="183"/>
      <c r="AH267" s="183"/>
      <c r="AI267" s="183"/>
    </row>
    <row r="268" s="4" customFormat="1" ht="120" customHeight="1" spans="1:35">
      <c r="A268" s="35">
        <f t="shared" si="6"/>
        <v>120</v>
      </c>
      <c r="B268" s="36"/>
      <c r="C268" s="134" t="s">
        <v>1367</v>
      </c>
      <c r="D268" s="130" t="s">
        <v>419</v>
      </c>
      <c r="E268" s="39"/>
      <c r="F268" s="37" t="s">
        <v>565</v>
      </c>
      <c r="G268" s="37" t="s">
        <v>565</v>
      </c>
      <c r="H268" s="39"/>
      <c r="I268" s="37" t="s">
        <v>566</v>
      </c>
      <c r="J268" s="58" t="s">
        <v>1368</v>
      </c>
      <c r="K268" s="37" t="s">
        <v>195</v>
      </c>
      <c r="L268" s="39">
        <v>2300</v>
      </c>
      <c r="M268" s="132"/>
      <c r="N268" s="37" t="s">
        <v>189</v>
      </c>
      <c r="O268" s="185" t="s">
        <v>42</v>
      </c>
      <c r="P268" s="39">
        <v>5</v>
      </c>
      <c r="Q268" s="39">
        <v>7</v>
      </c>
      <c r="R268" s="39" t="s">
        <v>42</v>
      </c>
      <c r="S268" s="39" t="s">
        <v>42</v>
      </c>
      <c r="T268" s="39" t="s">
        <v>42</v>
      </c>
      <c r="U268" s="39" t="s">
        <v>42</v>
      </c>
      <c r="V268" s="39">
        <v>5</v>
      </c>
      <c r="W268" s="77">
        <v>1500</v>
      </c>
      <c r="X268" s="76"/>
      <c r="Y268" s="185"/>
      <c r="Z268" s="250"/>
      <c r="AA268" s="250"/>
      <c r="AB268" s="92"/>
      <c r="AC268" s="183"/>
      <c r="AD268" s="183"/>
      <c r="AE268" s="183"/>
      <c r="AF268" s="183"/>
      <c r="AG268" s="183"/>
      <c r="AH268" s="183"/>
      <c r="AI268" s="183"/>
    </row>
    <row r="269" s="4" customFormat="1" ht="120" customHeight="1" spans="1:35">
      <c r="A269" s="35">
        <f t="shared" si="6"/>
        <v>121</v>
      </c>
      <c r="B269" s="36"/>
      <c r="C269" s="134" t="s">
        <v>1369</v>
      </c>
      <c r="D269" s="130" t="s">
        <v>419</v>
      </c>
      <c r="E269" s="39"/>
      <c r="F269" s="37" t="s">
        <v>565</v>
      </c>
      <c r="G269" s="37" t="s">
        <v>565</v>
      </c>
      <c r="H269" s="39"/>
      <c r="I269" s="37" t="s">
        <v>566</v>
      </c>
      <c r="J269" s="58" t="s">
        <v>1370</v>
      </c>
      <c r="K269" s="37" t="s">
        <v>195</v>
      </c>
      <c r="L269" s="35">
        <v>900</v>
      </c>
      <c r="M269" s="132"/>
      <c r="N269" s="37" t="s">
        <v>189</v>
      </c>
      <c r="O269" s="185" t="s">
        <v>42</v>
      </c>
      <c r="P269" s="39" t="s">
        <v>42</v>
      </c>
      <c r="Q269" s="39" t="s">
        <v>42</v>
      </c>
      <c r="R269" s="39" t="s">
        <v>42</v>
      </c>
      <c r="S269" s="39" t="s">
        <v>42</v>
      </c>
      <c r="T269" s="39" t="s">
        <v>42</v>
      </c>
      <c r="U269" s="39" t="s">
        <v>42</v>
      </c>
      <c r="V269" s="39">
        <v>5</v>
      </c>
      <c r="W269" s="77">
        <v>0</v>
      </c>
      <c r="X269" s="76"/>
      <c r="Y269" s="185"/>
      <c r="Z269" s="250"/>
      <c r="AA269" s="250"/>
      <c r="AB269" s="92"/>
      <c r="AC269" s="183"/>
      <c r="AD269" s="183"/>
      <c r="AE269" s="183"/>
      <c r="AF269" s="183"/>
      <c r="AG269" s="183"/>
      <c r="AH269" s="183"/>
      <c r="AI269" s="183"/>
    </row>
    <row r="270" s="4" customFormat="1" ht="120" customHeight="1" spans="1:35">
      <c r="A270" s="35">
        <f t="shared" si="6"/>
        <v>122</v>
      </c>
      <c r="B270" s="36"/>
      <c r="C270" s="37" t="s">
        <v>1371</v>
      </c>
      <c r="D270" s="38" t="s">
        <v>55</v>
      </c>
      <c r="E270" s="39"/>
      <c r="F270" s="37" t="s">
        <v>1372</v>
      </c>
      <c r="G270" s="37" t="s">
        <v>565</v>
      </c>
      <c r="H270" s="39"/>
      <c r="I270" s="37" t="s">
        <v>566</v>
      </c>
      <c r="J270" s="58" t="s">
        <v>1373</v>
      </c>
      <c r="K270" s="37" t="s">
        <v>45</v>
      </c>
      <c r="L270" s="35"/>
      <c r="M270" s="35"/>
      <c r="N270" s="37" t="s">
        <v>189</v>
      </c>
      <c r="O270" s="58"/>
      <c r="P270" s="39"/>
      <c r="Q270" s="39"/>
      <c r="R270" s="39"/>
      <c r="S270" s="39"/>
      <c r="T270" s="39"/>
      <c r="U270" s="39"/>
      <c r="V270" s="39"/>
      <c r="W270" s="77"/>
      <c r="X270" s="37"/>
      <c r="Y270" s="58"/>
      <c r="Z270" s="63"/>
      <c r="AA270" s="63"/>
      <c r="AB270" s="94"/>
      <c r="AC270" s="35"/>
      <c r="AD270" s="35"/>
      <c r="AE270" s="35"/>
      <c r="AF270" s="35"/>
      <c r="AG270" s="35"/>
      <c r="AH270" s="35"/>
      <c r="AI270" s="35"/>
    </row>
    <row r="271" s="4" customFormat="1" ht="120" customHeight="1" spans="1:35">
      <c r="A271" s="35">
        <f t="shared" si="6"/>
        <v>123</v>
      </c>
      <c r="B271" s="36"/>
      <c r="C271" s="37" t="s">
        <v>1374</v>
      </c>
      <c r="D271" s="38" t="s">
        <v>390</v>
      </c>
      <c r="E271" s="39"/>
      <c r="F271" s="37" t="s">
        <v>1375</v>
      </c>
      <c r="G271" s="37" t="s">
        <v>565</v>
      </c>
      <c r="H271" s="39"/>
      <c r="I271" s="37" t="s">
        <v>566</v>
      </c>
      <c r="J271" s="58" t="s">
        <v>1376</v>
      </c>
      <c r="K271" s="37" t="s">
        <v>45</v>
      </c>
      <c r="L271" s="35"/>
      <c r="M271" s="35"/>
      <c r="N271" s="37" t="s">
        <v>189</v>
      </c>
      <c r="O271" s="58"/>
      <c r="P271" s="39"/>
      <c r="Q271" s="39"/>
      <c r="R271" s="39"/>
      <c r="S271" s="39"/>
      <c r="T271" s="39"/>
      <c r="U271" s="39"/>
      <c r="V271" s="39"/>
      <c r="W271" s="77"/>
      <c r="X271" s="37"/>
      <c r="Y271" s="58"/>
      <c r="Z271" s="63"/>
      <c r="AA271" s="63"/>
      <c r="AB271" s="94"/>
      <c r="AC271" s="35"/>
      <c r="AD271" s="35"/>
      <c r="AE271" s="35"/>
      <c r="AF271" s="35"/>
      <c r="AG271" s="35"/>
      <c r="AH271" s="35"/>
      <c r="AI271" s="35"/>
    </row>
    <row r="272" s="4" customFormat="1" ht="50" customHeight="1" spans="1:35">
      <c r="A272" s="30" t="s">
        <v>480</v>
      </c>
      <c r="B272" s="31"/>
      <c r="C272" s="32"/>
      <c r="D272" s="40"/>
      <c r="E272" s="35"/>
      <c r="F272" s="35"/>
      <c r="G272" s="35"/>
      <c r="H272" s="35"/>
      <c r="I272" s="35"/>
      <c r="J272" s="63"/>
      <c r="K272" s="35"/>
      <c r="L272" s="41">
        <f>SUM(L273:L275)</f>
        <v>24000</v>
      </c>
      <c r="M272" s="41">
        <f>SUM(M273:M275)</f>
        <v>8000</v>
      </c>
      <c r="N272" s="41"/>
      <c r="O272" s="64"/>
      <c r="P272" s="35"/>
      <c r="Q272" s="35"/>
      <c r="R272" s="35"/>
      <c r="S272" s="35"/>
      <c r="T272" s="35"/>
      <c r="U272" s="35"/>
      <c r="V272" s="35"/>
      <c r="W272" s="78"/>
      <c r="X272" s="64"/>
      <c r="Y272" s="64"/>
      <c r="Z272" s="41">
        <f>SUM(Z273:Z275)</f>
        <v>1277</v>
      </c>
      <c r="AA272" s="41">
        <f>SUM(AA273:AA275)</f>
        <v>1350</v>
      </c>
      <c r="AB272" s="94"/>
      <c r="AC272" s="35"/>
      <c r="AD272" s="35"/>
      <c r="AE272" s="35"/>
      <c r="AF272" s="35"/>
      <c r="AG272" s="35"/>
      <c r="AH272" s="35"/>
      <c r="AI272" s="35"/>
    </row>
    <row r="273" s="4" customFormat="1" ht="120" customHeight="1" spans="1:35">
      <c r="A273" s="35">
        <f>A271+1</f>
        <v>124</v>
      </c>
      <c r="B273" s="36"/>
      <c r="C273" s="37" t="s">
        <v>1377</v>
      </c>
      <c r="D273" s="38" t="s">
        <v>390</v>
      </c>
      <c r="E273" s="39"/>
      <c r="F273" s="37" t="s">
        <v>1322</v>
      </c>
      <c r="G273" s="37" t="s">
        <v>479</v>
      </c>
      <c r="H273" s="39"/>
      <c r="I273" s="37" t="s">
        <v>480</v>
      </c>
      <c r="J273" s="59" t="s">
        <v>1378</v>
      </c>
      <c r="K273" s="37" t="s">
        <v>45</v>
      </c>
      <c r="L273" s="35">
        <v>20000</v>
      </c>
      <c r="M273" s="35">
        <v>5000</v>
      </c>
      <c r="N273" s="37" t="s">
        <v>46</v>
      </c>
      <c r="O273" s="57" t="s">
        <v>1379</v>
      </c>
      <c r="P273" s="39"/>
      <c r="Q273" s="39"/>
      <c r="R273" s="39"/>
      <c r="S273" s="39"/>
      <c r="T273" s="39"/>
      <c r="U273" s="39"/>
      <c r="V273" s="39"/>
      <c r="W273" s="77"/>
      <c r="X273" s="37" t="s">
        <v>48</v>
      </c>
      <c r="Y273" s="37" t="s">
        <v>1377</v>
      </c>
      <c r="Z273" s="107">
        <v>650</v>
      </c>
      <c r="AA273" s="107">
        <v>700</v>
      </c>
      <c r="AB273" s="110" t="s">
        <v>1380</v>
      </c>
      <c r="AC273" s="83" t="s">
        <v>48</v>
      </c>
      <c r="AD273" s="93" t="s">
        <v>203</v>
      </c>
      <c r="AE273" s="93"/>
      <c r="AF273" s="93" t="s">
        <v>52</v>
      </c>
      <c r="AG273" s="83" t="s">
        <v>484</v>
      </c>
      <c r="AH273" s="93" t="s">
        <v>42</v>
      </c>
      <c r="AI273" s="39" t="s">
        <v>1381</v>
      </c>
    </row>
    <row r="274" s="4" customFormat="1" ht="120" customHeight="1" spans="1:35">
      <c r="A274" s="35">
        <f t="shared" ref="A274:A291" si="7">A273+1</f>
        <v>125</v>
      </c>
      <c r="B274" s="36"/>
      <c r="C274" s="37" t="s">
        <v>1382</v>
      </c>
      <c r="D274" s="38" t="s">
        <v>390</v>
      </c>
      <c r="E274" s="39"/>
      <c r="F274" s="37" t="s">
        <v>1383</v>
      </c>
      <c r="G274" s="37" t="s">
        <v>479</v>
      </c>
      <c r="H274" s="39"/>
      <c r="I274" s="37" t="s">
        <v>480</v>
      </c>
      <c r="J274" s="56" t="s">
        <v>1384</v>
      </c>
      <c r="K274" s="37" t="s">
        <v>45</v>
      </c>
      <c r="L274" s="35">
        <v>3000</v>
      </c>
      <c r="M274" s="35">
        <v>3000</v>
      </c>
      <c r="N274" s="37" t="s">
        <v>92</v>
      </c>
      <c r="O274" s="58" t="s">
        <v>216</v>
      </c>
      <c r="P274" s="39"/>
      <c r="Q274" s="39"/>
      <c r="R274" s="39"/>
      <c r="S274" s="39"/>
      <c r="T274" s="39"/>
      <c r="U274" s="39"/>
      <c r="V274" s="39"/>
      <c r="W274" s="77"/>
      <c r="X274" s="37" t="s">
        <v>48</v>
      </c>
      <c r="Y274" s="37" t="s">
        <v>1382</v>
      </c>
      <c r="Z274" s="37">
        <v>627</v>
      </c>
      <c r="AA274" s="37">
        <v>650</v>
      </c>
      <c r="AB274" s="110" t="s">
        <v>1385</v>
      </c>
      <c r="AC274" s="83" t="s">
        <v>48</v>
      </c>
      <c r="AD274" s="93" t="s">
        <v>51</v>
      </c>
      <c r="AE274" s="93" t="s">
        <v>51</v>
      </c>
      <c r="AF274" s="93" t="s">
        <v>162</v>
      </c>
      <c r="AG274" s="83" t="s">
        <v>484</v>
      </c>
      <c r="AH274" s="93" t="s">
        <v>42</v>
      </c>
      <c r="AI274" s="39" t="s">
        <v>613</v>
      </c>
    </row>
    <row r="275" s="4" customFormat="1" ht="120" customHeight="1" spans="1:35">
      <c r="A275" s="35">
        <f t="shared" si="7"/>
        <v>126</v>
      </c>
      <c r="B275" s="242"/>
      <c r="C275" s="37" t="s">
        <v>1386</v>
      </c>
      <c r="D275" s="38" t="s">
        <v>64</v>
      </c>
      <c r="E275" s="39"/>
      <c r="F275" s="37" t="s">
        <v>1387</v>
      </c>
      <c r="G275" s="37" t="s">
        <v>479</v>
      </c>
      <c r="H275" s="39"/>
      <c r="I275" s="37" t="s">
        <v>480</v>
      </c>
      <c r="J275" s="56" t="s">
        <v>1388</v>
      </c>
      <c r="K275" s="37" t="s">
        <v>195</v>
      </c>
      <c r="L275" s="35">
        <v>1000</v>
      </c>
      <c r="M275" s="35"/>
      <c r="N275" s="37" t="s">
        <v>189</v>
      </c>
      <c r="O275" s="59"/>
      <c r="P275" s="39">
        <v>6</v>
      </c>
      <c r="Q275" s="39">
        <v>3</v>
      </c>
      <c r="R275" s="39" t="s">
        <v>42</v>
      </c>
      <c r="S275" s="39" t="s">
        <v>42</v>
      </c>
      <c r="T275" s="39" t="s">
        <v>42</v>
      </c>
      <c r="U275" s="39" t="s">
        <v>42</v>
      </c>
      <c r="V275" s="39" t="s">
        <v>42</v>
      </c>
      <c r="W275" s="77">
        <v>30</v>
      </c>
      <c r="X275" s="80"/>
      <c r="Y275" s="59"/>
      <c r="Z275" s="56"/>
      <c r="AA275" s="56"/>
      <c r="AB275" s="94"/>
      <c r="AC275" s="35"/>
      <c r="AD275" s="35"/>
      <c r="AE275" s="35"/>
      <c r="AF275" s="35"/>
      <c r="AG275" s="35"/>
      <c r="AH275" s="35"/>
      <c r="AI275" s="35"/>
    </row>
    <row r="276" s="4" customFormat="1" ht="50" customHeight="1" spans="1:35">
      <c r="A276" s="30" t="s">
        <v>315</v>
      </c>
      <c r="B276" s="31"/>
      <c r="C276" s="32"/>
      <c r="D276" s="40"/>
      <c r="E276" s="35"/>
      <c r="F276" s="35"/>
      <c r="G276" s="35"/>
      <c r="H276" s="35"/>
      <c r="I276" s="35"/>
      <c r="J276" s="63"/>
      <c r="K276" s="35"/>
      <c r="L276" s="41">
        <f>SUM(L277:L291)</f>
        <v>278187.89</v>
      </c>
      <c r="M276" s="41">
        <f>SUM(M277:M291)</f>
        <v>22130</v>
      </c>
      <c r="N276" s="41"/>
      <c r="O276" s="64"/>
      <c r="P276" s="35"/>
      <c r="Q276" s="35"/>
      <c r="R276" s="35"/>
      <c r="S276" s="35"/>
      <c r="T276" s="35"/>
      <c r="U276" s="35"/>
      <c r="V276" s="35"/>
      <c r="W276" s="78"/>
      <c r="X276" s="64"/>
      <c r="Y276" s="64"/>
      <c r="Z276" s="41">
        <f>SUM(Z277:Z291)</f>
        <v>3801</v>
      </c>
      <c r="AA276" s="41">
        <f>SUM(AA277:AA291)</f>
        <v>7262</v>
      </c>
      <c r="AB276" s="94"/>
      <c r="AC276" s="35"/>
      <c r="AD276" s="35"/>
      <c r="AE276" s="35"/>
      <c r="AF276" s="35"/>
      <c r="AG276" s="35"/>
      <c r="AH276" s="35"/>
      <c r="AI276" s="35"/>
    </row>
    <row r="277" s="4" customFormat="1" ht="120" customHeight="1" spans="1:35">
      <c r="A277" s="35">
        <f>A275+1</f>
        <v>127</v>
      </c>
      <c r="B277" s="36"/>
      <c r="C277" s="37" t="s">
        <v>1389</v>
      </c>
      <c r="D277" s="38" t="s">
        <v>390</v>
      </c>
      <c r="E277" s="39"/>
      <c r="F277" s="37" t="s">
        <v>1390</v>
      </c>
      <c r="G277" s="37" t="s">
        <v>314</v>
      </c>
      <c r="H277" s="39"/>
      <c r="I277" s="37" t="s">
        <v>315</v>
      </c>
      <c r="J277" s="56" t="s">
        <v>1391</v>
      </c>
      <c r="K277" s="37" t="s">
        <v>45</v>
      </c>
      <c r="L277" s="35">
        <v>165000</v>
      </c>
      <c r="M277" s="35">
        <v>5000</v>
      </c>
      <c r="N277" s="37" t="s">
        <v>46</v>
      </c>
      <c r="O277" s="57" t="s">
        <v>1392</v>
      </c>
      <c r="P277" s="39" t="s">
        <v>42</v>
      </c>
      <c r="Q277" s="39" t="s">
        <v>42</v>
      </c>
      <c r="R277" s="39" t="s">
        <v>42</v>
      </c>
      <c r="S277" s="39" t="s">
        <v>42</v>
      </c>
      <c r="T277" s="39" t="s">
        <v>42</v>
      </c>
      <c r="U277" s="39" t="s">
        <v>42</v>
      </c>
      <c r="V277" s="39" t="s">
        <v>42</v>
      </c>
      <c r="W277" s="77"/>
      <c r="X277" s="37" t="s">
        <v>48</v>
      </c>
      <c r="Y277" s="82" t="s">
        <v>1389</v>
      </c>
      <c r="Z277" s="37">
        <v>1790</v>
      </c>
      <c r="AA277" s="107">
        <v>3000</v>
      </c>
      <c r="AB277" s="110" t="s">
        <v>1393</v>
      </c>
      <c r="AC277" s="83" t="s">
        <v>48</v>
      </c>
      <c r="AD277" s="93" t="s">
        <v>203</v>
      </c>
      <c r="AE277" s="39"/>
      <c r="AF277" s="39" t="s">
        <v>52</v>
      </c>
      <c r="AG277" s="39" t="s">
        <v>42</v>
      </c>
      <c r="AH277" s="111" t="s">
        <v>1394</v>
      </c>
      <c r="AI277" s="39" t="s">
        <v>1395</v>
      </c>
    </row>
    <row r="278" s="4" customFormat="1" ht="120" customHeight="1" spans="1:35">
      <c r="A278" s="35">
        <f t="shared" si="7"/>
        <v>128</v>
      </c>
      <c r="B278" s="36"/>
      <c r="C278" s="37" t="s">
        <v>1396</v>
      </c>
      <c r="D278" s="38" t="s">
        <v>64</v>
      </c>
      <c r="E278" s="39"/>
      <c r="F278" s="39" t="s">
        <v>1397</v>
      </c>
      <c r="G278" s="39" t="s">
        <v>1151</v>
      </c>
      <c r="H278" s="39"/>
      <c r="I278" s="39" t="s">
        <v>1153</v>
      </c>
      <c r="J278" s="59" t="s">
        <v>1398</v>
      </c>
      <c r="K278" s="39" t="s">
        <v>424</v>
      </c>
      <c r="L278" s="35">
        <v>1000</v>
      </c>
      <c r="M278" s="35">
        <v>500</v>
      </c>
      <c r="N278" s="37" t="s">
        <v>46</v>
      </c>
      <c r="O278" s="58" t="s">
        <v>216</v>
      </c>
      <c r="P278" s="39" t="s">
        <v>42</v>
      </c>
      <c r="Q278" s="39" t="s">
        <v>42</v>
      </c>
      <c r="R278" s="39" t="s">
        <v>42</v>
      </c>
      <c r="S278" s="39" t="s">
        <v>42</v>
      </c>
      <c r="T278" s="39" t="s">
        <v>42</v>
      </c>
      <c r="U278" s="39" t="s">
        <v>42</v>
      </c>
      <c r="V278" s="39" t="s">
        <v>42</v>
      </c>
      <c r="W278" s="77"/>
      <c r="X278" s="37" t="s">
        <v>48</v>
      </c>
      <c r="Y278" s="37" t="s">
        <v>1399</v>
      </c>
      <c r="Z278" s="37">
        <v>154</v>
      </c>
      <c r="AA278" s="37">
        <v>200</v>
      </c>
      <c r="AB278" s="110" t="s">
        <v>1400</v>
      </c>
      <c r="AC278" s="83" t="s">
        <v>48</v>
      </c>
      <c r="AD278" s="93" t="s">
        <v>113</v>
      </c>
      <c r="AE278" s="39"/>
      <c r="AF278" s="39" t="s">
        <v>52</v>
      </c>
      <c r="AG278" s="39" t="s">
        <v>42</v>
      </c>
      <c r="AH278" s="39" t="s">
        <v>42</v>
      </c>
      <c r="AI278" s="39" t="s">
        <v>1122</v>
      </c>
    </row>
    <row r="279" s="4" customFormat="1" ht="120" customHeight="1" spans="1:35">
      <c r="A279" s="35">
        <f t="shared" si="7"/>
        <v>129</v>
      </c>
      <c r="B279" s="36"/>
      <c r="C279" s="37" t="s">
        <v>1401</v>
      </c>
      <c r="D279" s="38" t="s">
        <v>390</v>
      </c>
      <c r="E279" s="39"/>
      <c r="F279" s="37" t="s">
        <v>1402</v>
      </c>
      <c r="G279" s="37" t="s">
        <v>314</v>
      </c>
      <c r="H279" s="39"/>
      <c r="I279" s="37" t="s">
        <v>315</v>
      </c>
      <c r="J279" s="58" t="s">
        <v>1403</v>
      </c>
      <c r="K279" s="37" t="s">
        <v>45</v>
      </c>
      <c r="L279" s="39">
        <v>5500</v>
      </c>
      <c r="M279" s="39">
        <v>1500</v>
      </c>
      <c r="N279" s="37" t="s">
        <v>46</v>
      </c>
      <c r="O279" s="57" t="s">
        <v>1404</v>
      </c>
      <c r="P279" s="39" t="s">
        <v>42</v>
      </c>
      <c r="Q279" s="39" t="s">
        <v>42</v>
      </c>
      <c r="R279" s="39" t="s">
        <v>42</v>
      </c>
      <c r="S279" s="39" t="s">
        <v>42</v>
      </c>
      <c r="T279" s="39" t="s">
        <v>42</v>
      </c>
      <c r="U279" s="39" t="s">
        <v>42</v>
      </c>
      <c r="V279" s="39" t="s">
        <v>42</v>
      </c>
      <c r="W279" s="77"/>
      <c r="X279" s="82" t="s">
        <v>48</v>
      </c>
      <c r="Y279" s="82" t="s">
        <v>1401</v>
      </c>
      <c r="Z279" s="37">
        <v>1040</v>
      </c>
      <c r="AA279" s="37">
        <v>2800</v>
      </c>
      <c r="AB279" s="110" t="s">
        <v>1405</v>
      </c>
      <c r="AC279" s="83" t="s">
        <v>48</v>
      </c>
      <c r="AD279" s="93" t="s">
        <v>113</v>
      </c>
      <c r="AE279" s="93"/>
      <c r="AF279" s="93">
        <v>46357</v>
      </c>
      <c r="AG279" s="39" t="s">
        <v>42</v>
      </c>
      <c r="AH279" s="39" t="s">
        <v>42</v>
      </c>
      <c r="AI279" s="39" t="s">
        <v>1406</v>
      </c>
    </row>
    <row r="280" s="4" customFormat="1" ht="120" customHeight="1" spans="1:35">
      <c r="A280" s="35">
        <f t="shared" si="7"/>
        <v>130</v>
      </c>
      <c r="B280" s="36"/>
      <c r="C280" s="37" t="s">
        <v>1407</v>
      </c>
      <c r="D280" s="38" t="s">
        <v>390</v>
      </c>
      <c r="E280" s="39"/>
      <c r="F280" s="37" t="s">
        <v>1249</v>
      </c>
      <c r="G280" s="37" t="s">
        <v>314</v>
      </c>
      <c r="H280" s="39"/>
      <c r="I280" s="37" t="s">
        <v>315</v>
      </c>
      <c r="J280" s="56" t="s">
        <v>1408</v>
      </c>
      <c r="K280" s="37" t="s">
        <v>45</v>
      </c>
      <c r="L280" s="35">
        <v>33000</v>
      </c>
      <c r="M280" s="35">
        <v>10000</v>
      </c>
      <c r="N280" s="37" t="s">
        <v>92</v>
      </c>
      <c r="O280" s="57" t="s">
        <v>1409</v>
      </c>
      <c r="P280" s="39" t="s">
        <v>42</v>
      </c>
      <c r="Q280" s="39" t="s">
        <v>42</v>
      </c>
      <c r="R280" s="39" t="s">
        <v>42</v>
      </c>
      <c r="S280" s="39" t="s">
        <v>42</v>
      </c>
      <c r="T280" s="39" t="s">
        <v>42</v>
      </c>
      <c r="U280" s="39" t="s">
        <v>42</v>
      </c>
      <c r="V280" s="39" t="s">
        <v>42</v>
      </c>
      <c r="W280" s="77"/>
      <c r="X280" s="82"/>
      <c r="Y280" s="82"/>
      <c r="Z280" s="82"/>
      <c r="AA280" s="82"/>
      <c r="AB280" s="198" t="s">
        <v>1410</v>
      </c>
      <c r="AC280" s="83"/>
      <c r="AD280" s="93" t="s">
        <v>106</v>
      </c>
      <c r="AE280" s="39" t="s">
        <v>87</v>
      </c>
      <c r="AF280" s="93">
        <v>46357</v>
      </c>
      <c r="AG280" s="39" t="s">
        <v>42</v>
      </c>
      <c r="AH280" s="39" t="s">
        <v>42</v>
      </c>
      <c r="AI280" s="39" t="s">
        <v>1411</v>
      </c>
    </row>
    <row r="281" s="4" customFormat="1" ht="120" customHeight="1" spans="1:35">
      <c r="A281" s="35">
        <f t="shared" si="7"/>
        <v>131</v>
      </c>
      <c r="B281" s="36"/>
      <c r="C281" s="37" t="s">
        <v>1412</v>
      </c>
      <c r="D281" s="38" t="s">
        <v>1064</v>
      </c>
      <c r="E281" s="39"/>
      <c r="F281" s="37" t="s">
        <v>1413</v>
      </c>
      <c r="G281" s="37" t="s">
        <v>314</v>
      </c>
      <c r="H281" s="39"/>
      <c r="I281" s="37" t="s">
        <v>315</v>
      </c>
      <c r="J281" s="56" t="s">
        <v>1414</v>
      </c>
      <c r="K281" s="37" t="s">
        <v>45</v>
      </c>
      <c r="L281" s="39">
        <v>3000</v>
      </c>
      <c r="M281" s="39">
        <v>2000</v>
      </c>
      <c r="N281" s="37" t="s">
        <v>92</v>
      </c>
      <c r="O281" s="58" t="s">
        <v>1415</v>
      </c>
      <c r="P281" s="39">
        <v>30.5</v>
      </c>
      <c r="Q281" s="39">
        <v>1</v>
      </c>
      <c r="R281" s="39">
        <v>0</v>
      </c>
      <c r="S281" s="39">
        <v>10</v>
      </c>
      <c r="T281" s="39">
        <v>0</v>
      </c>
      <c r="U281" s="39">
        <v>27.77</v>
      </c>
      <c r="V281" s="39">
        <v>30.5</v>
      </c>
      <c r="W281" s="39"/>
      <c r="X281" s="37"/>
      <c r="Y281" s="82"/>
      <c r="Z281" s="82"/>
      <c r="AA281" s="82"/>
      <c r="AB281" s="198" t="s">
        <v>1416</v>
      </c>
      <c r="AC281" s="83"/>
      <c r="AD281" s="39" t="s">
        <v>70</v>
      </c>
      <c r="AE281" s="39" t="s">
        <v>106</v>
      </c>
      <c r="AF281" s="93">
        <v>45992</v>
      </c>
      <c r="AG281" s="110" t="s">
        <v>1417</v>
      </c>
      <c r="AH281" s="83" t="s">
        <v>42</v>
      </c>
      <c r="AI281" s="39" t="s">
        <v>138</v>
      </c>
    </row>
    <row r="282" s="4" customFormat="1" ht="120" customHeight="1" spans="1:35">
      <c r="A282" s="35">
        <f t="shared" si="7"/>
        <v>132</v>
      </c>
      <c r="B282" s="36"/>
      <c r="C282" s="37" t="s">
        <v>1418</v>
      </c>
      <c r="D282" s="38" t="s">
        <v>390</v>
      </c>
      <c r="E282" s="35"/>
      <c r="F282" s="37" t="s">
        <v>314</v>
      </c>
      <c r="G282" s="37" t="s">
        <v>314</v>
      </c>
      <c r="H282" s="35"/>
      <c r="I282" s="37" t="s">
        <v>315</v>
      </c>
      <c r="J282" s="56" t="s">
        <v>1419</v>
      </c>
      <c r="K282" s="37" t="s">
        <v>195</v>
      </c>
      <c r="L282" s="35">
        <v>390</v>
      </c>
      <c r="M282" s="35">
        <v>390</v>
      </c>
      <c r="N282" s="37" t="s">
        <v>92</v>
      </c>
      <c r="O282" s="58" t="s">
        <v>216</v>
      </c>
      <c r="P282" s="35">
        <v>27.02</v>
      </c>
      <c r="Q282" s="35"/>
      <c r="R282" s="35"/>
      <c r="S282" s="35">
        <v>30</v>
      </c>
      <c r="T282" s="35"/>
      <c r="U282" s="35">
        <v>25</v>
      </c>
      <c r="V282" s="35">
        <v>23.42</v>
      </c>
      <c r="W282" s="78">
        <v>500</v>
      </c>
      <c r="X282" s="37"/>
      <c r="Y282" s="82"/>
      <c r="Z282" s="82"/>
      <c r="AA282" s="37">
        <v>350</v>
      </c>
      <c r="AB282" s="198" t="s">
        <v>1420</v>
      </c>
      <c r="AC282" s="80" t="s">
        <v>48</v>
      </c>
      <c r="AD282" s="39" t="s">
        <v>203</v>
      </c>
      <c r="AE282" s="93" t="s">
        <v>42</v>
      </c>
      <c r="AF282" s="93" t="s">
        <v>95</v>
      </c>
      <c r="AG282" s="232" t="s">
        <v>1421</v>
      </c>
      <c r="AH282" s="110" t="s">
        <v>1422</v>
      </c>
      <c r="AI282" s="39" t="s">
        <v>1423</v>
      </c>
    </row>
    <row r="283" s="4" customFormat="1" ht="120" customHeight="1" spans="1:35">
      <c r="A283" s="35">
        <f t="shared" si="7"/>
        <v>133</v>
      </c>
      <c r="B283" s="36"/>
      <c r="C283" s="37" t="s">
        <v>1424</v>
      </c>
      <c r="D283" s="38" t="s">
        <v>390</v>
      </c>
      <c r="E283" s="35"/>
      <c r="F283" s="37" t="s">
        <v>314</v>
      </c>
      <c r="G283" s="37" t="s">
        <v>314</v>
      </c>
      <c r="H283" s="35"/>
      <c r="I283" s="37" t="s">
        <v>315</v>
      </c>
      <c r="J283" s="56" t="s">
        <v>1425</v>
      </c>
      <c r="K283" s="37" t="s">
        <v>195</v>
      </c>
      <c r="L283" s="35">
        <v>380</v>
      </c>
      <c r="M283" s="35">
        <v>380</v>
      </c>
      <c r="N283" s="37" t="s">
        <v>92</v>
      </c>
      <c r="O283" s="58" t="s">
        <v>216</v>
      </c>
      <c r="P283" s="35"/>
      <c r="Q283" s="35"/>
      <c r="R283" s="35"/>
      <c r="S283" s="35"/>
      <c r="T283" s="35"/>
      <c r="U283" s="35"/>
      <c r="V283" s="35"/>
      <c r="W283" s="78"/>
      <c r="X283" s="37"/>
      <c r="Y283" s="82"/>
      <c r="Z283" s="82"/>
      <c r="AA283" s="107">
        <v>45</v>
      </c>
      <c r="AB283" s="198" t="s">
        <v>1426</v>
      </c>
      <c r="AC283" s="80" t="s">
        <v>48</v>
      </c>
      <c r="AD283" s="39" t="s">
        <v>203</v>
      </c>
      <c r="AE283" s="93" t="s">
        <v>42</v>
      </c>
      <c r="AF283" s="93" t="s">
        <v>70</v>
      </c>
      <c r="AG283" s="93" t="s">
        <v>42</v>
      </c>
      <c r="AH283" s="110" t="s">
        <v>1427</v>
      </c>
      <c r="AI283" s="39" t="s">
        <v>1428</v>
      </c>
    </row>
    <row r="284" s="4" customFormat="1" ht="120" customHeight="1" spans="1:35">
      <c r="A284" s="35">
        <f t="shared" si="7"/>
        <v>134</v>
      </c>
      <c r="B284" s="36"/>
      <c r="C284" s="37" t="s">
        <v>1429</v>
      </c>
      <c r="D284" s="38" t="s">
        <v>390</v>
      </c>
      <c r="E284" s="35"/>
      <c r="F284" s="37" t="s">
        <v>314</v>
      </c>
      <c r="G284" s="37" t="s">
        <v>314</v>
      </c>
      <c r="H284" s="35"/>
      <c r="I284" s="37" t="s">
        <v>315</v>
      </c>
      <c r="J284" s="56" t="s">
        <v>1430</v>
      </c>
      <c r="K284" s="37" t="s">
        <v>195</v>
      </c>
      <c r="L284" s="35">
        <v>360</v>
      </c>
      <c r="M284" s="35">
        <v>360</v>
      </c>
      <c r="N284" s="37" t="s">
        <v>92</v>
      </c>
      <c r="O284" s="58" t="s">
        <v>216</v>
      </c>
      <c r="P284" s="35">
        <v>3.45</v>
      </c>
      <c r="Q284" s="35"/>
      <c r="R284" s="35"/>
      <c r="S284" s="35"/>
      <c r="T284" s="35"/>
      <c r="U284" s="35">
        <v>3.45</v>
      </c>
      <c r="V284" s="35">
        <v>3.45</v>
      </c>
      <c r="W284" s="78">
        <v>60</v>
      </c>
      <c r="X284" s="37"/>
      <c r="Y284" s="82"/>
      <c r="Z284" s="82"/>
      <c r="AA284" s="82"/>
      <c r="AB284" s="198" t="s">
        <v>1431</v>
      </c>
      <c r="AC284" s="80"/>
      <c r="AD284" s="39" t="s">
        <v>95</v>
      </c>
      <c r="AE284" s="93" t="s">
        <v>70</v>
      </c>
      <c r="AF284" s="93" t="s">
        <v>162</v>
      </c>
      <c r="AG284" s="93" t="s">
        <v>1432</v>
      </c>
      <c r="AH284" s="232" t="s">
        <v>1433</v>
      </c>
      <c r="AI284" s="39" t="s">
        <v>1434</v>
      </c>
    </row>
    <row r="285" s="4" customFormat="1" ht="120" customHeight="1" spans="1:35">
      <c r="A285" s="35">
        <f t="shared" si="7"/>
        <v>135</v>
      </c>
      <c r="B285" s="36"/>
      <c r="C285" s="37" t="s">
        <v>1435</v>
      </c>
      <c r="D285" s="38" t="s">
        <v>40</v>
      </c>
      <c r="E285" s="35"/>
      <c r="F285" s="37" t="s">
        <v>1436</v>
      </c>
      <c r="G285" s="37" t="s">
        <v>314</v>
      </c>
      <c r="H285" s="35"/>
      <c r="I285" s="37" t="s">
        <v>315</v>
      </c>
      <c r="J285" s="59" t="s">
        <v>1437</v>
      </c>
      <c r="K285" s="37" t="s">
        <v>359</v>
      </c>
      <c r="L285" s="35">
        <v>1000</v>
      </c>
      <c r="M285" s="35">
        <v>1000</v>
      </c>
      <c r="N285" s="37" t="s">
        <v>92</v>
      </c>
      <c r="O285" s="58" t="s">
        <v>216</v>
      </c>
      <c r="P285" s="35"/>
      <c r="Q285" s="35"/>
      <c r="R285" s="35"/>
      <c r="S285" s="35"/>
      <c r="T285" s="35"/>
      <c r="U285" s="35"/>
      <c r="V285" s="35"/>
      <c r="W285" s="78"/>
      <c r="X285" s="37" t="s">
        <v>48</v>
      </c>
      <c r="Y285" s="82" t="s">
        <v>1438</v>
      </c>
      <c r="Z285" s="37">
        <v>817</v>
      </c>
      <c r="AA285" s="37">
        <v>817</v>
      </c>
      <c r="AB285" s="198" t="s">
        <v>1439</v>
      </c>
      <c r="AC285" s="80" t="s">
        <v>48</v>
      </c>
      <c r="AD285" s="39" t="s">
        <v>203</v>
      </c>
      <c r="AE285" s="93" t="s">
        <v>113</v>
      </c>
      <c r="AF285" s="93" t="s">
        <v>70</v>
      </c>
      <c r="AG285" s="80" t="s">
        <v>42</v>
      </c>
      <c r="AH285" s="39" t="s">
        <v>42</v>
      </c>
      <c r="AI285" s="39" t="s">
        <v>1428</v>
      </c>
    </row>
    <row r="286" s="4" customFormat="1" ht="120" customHeight="1" spans="1:35">
      <c r="A286" s="35">
        <f t="shared" si="7"/>
        <v>136</v>
      </c>
      <c r="B286" s="36"/>
      <c r="C286" s="37" t="s">
        <v>1440</v>
      </c>
      <c r="D286" s="38" t="s">
        <v>1147</v>
      </c>
      <c r="E286" s="35"/>
      <c r="F286" s="37" t="s">
        <v>1441</v>
      </c>
      <c r="G286" s="37" t="s">
        <v>314</v>
      </c>
      <c r="H286" s="35"/>
      <c r="I286" s="37" t="s">
        <v>315</v>
      </c>
      <c r="J286" s="59" t="s">
        <v>1442</v>
      </c>
      <c r="K286" s="39" t="s">
        <v>424</v>
      </c>
      <c r="L286" s="35">
        <v>2000</v>
      </c>
      <c r="M286" s="35">
        <v>1000</v>
      </c>
      <c r="N286" s="37" t="s">
        <v>92</v>
      </c>
      <c r="O286" s="58" t="s">
        <v>443</v>
      </c>
      <c r="P286" s="35">
        <v>7</v>
      </c>
      <c r="Q286" s="35"/>
      <c r="R286" s="35"/>
      <c r="S286" s="35"/>
      <c r="T286" s="35"/>
      <c r="U286" s="35"/>
      <c r="V286" s="35"/>
      <c r="W286" s="78"/>
      <c r="X286" s="37"/>
      <c r="Y286" s="82"/>
      <c r="Z286" s="37"/>
      <c r="AA286" s="37"/>
      <c r="AB286" s="94" t="s">
        <v>1443</v>
      </c>
      <c r="AC286" s="80"/>
      <c r="AD286" s="39" t="s">
        <v>1310</v>
      </c>
      <c r="AE286" s="93" t="s">
        <v>1311</v>
      </c>
      <c r="AF286" s="93"/>
      <c r="AG286" s="37" t="s">
        <v>1444</v>
      </c>
      <c r="AH286" s="37" t="s">
        <v>285</v>
      </c>
      <c r="AI286" s="39"/>
    </row>
    <row r="287" s="4" customFormat="1" ht="120" customHeight="1" spans="1:35">
      <c r="A287" s="35">
        <f t="shared" si="7"/>
        <v>137</v>
      </c>
      <c r="B287" s="36"/>
      <c r="C287" s="39" t="s">
        <v>1445</v>
      </c>
      <c r="D287" s="38" t="s">
        <v>40</v>
      </c>
      <c r="E287" s="39" t="s">
        <v>56</v>
      </c>
      <c r="F287" s="80" t="s">
        <v>1446</v>
      </c>
      <c r="G287" s="39" t="s">
        <v>1151</v>
      </c>
      <c r="H287" s="39"/>
      <c r="I287" s="39" t="s">
        <v>1153</v>
      </c>
      <c r="J287" s="58" t="s">
        <v>1447</v>
      </c>
      <c r="K287" s="39" t="s">
        <v>424</v>
      </c>
      <c r="L287" s="35">
        <v>6000</v>
      </c>
      <c r="M287" s="35"/>
      <c r="N287" s="37" t="s">
        <v>189</v>
      </c>
      <c r="O287" s="67"/>
      <c r="P287" s="39" t="s">
        <v>1448</v>
      </c>
      <c r="Q287" s="39"/>
      <c r="R287" s="39"/>
      <c r="S287" s="39">
        <v>13</v>
      </c>
      <c r="T287" s="39"/>
      <c r="U287" s="39" t="s">
        <v>1448</v>
      </c>
      <c r="V287" s="37" t="s">
        <v>1449</v>
      </c>
      <c r="W287" s="77">
        <v>550</v>
      </c>
      <c r="X287" s="83"/>
      <c r="Y287" s="82"/>
      <c r="Z287" s="82"/>
      <c r="AA287" s="82"/>
      <c r="AB287" s="198" t="s">
        <v>1450</v>
      </c>
      <c r="AC287" s="82"/>
      <c r="AD287" s="114"/>
      <c r="AE287" s="114"/>
      <c r="AF287" s="114"/>
      <c r="AG287" s="80" t="s">
        <v>1451</v>
      </c>
      <c r="AH287" s="111" t="s">
        <v>1452</v>
      </c>
      <c r="AI287" s="39"/>
    </row>
    <row r="288" s="4" customFormat="1" ht="120" customHeight="1" spans="1:35">
      <c r="A288" s="35">
        <f t="shared" si="7"/>
        <v>138</v>
      </c>
      <c r="B288" s="36"/>
      <c r="C288" s="37" t="s">
        <v>1453</v>
      </c>
      <c r="D288" s="38" t="s">
        <v>55</v>
      </c>
      <c r="E288" s="39"/>
      <c r="F288" s="37" t="s">
        <v>314</v>
      </c>
      <c r="G288" s="37" t="s">
        <v>314</v>
      </c>
      <c r="H288" s="39"/>
      <c r="I288" s="37" t="s">
        <v>315</v>
      </c>
      <c r="J288" s="56" t="s">
        <v>1454</v>
      </c>
      <c r="K288" s="37" t="s">
        <v>195</v>
      </c>
      <c r="L288" s="35">
        <v>19900</v>
      </c>
      <c r="M288" s="35"/>
      <c r="N288" s="37" t="s">
        <v>189</v>
      </c>
      <c r="O288" s="67"/>
      <c r="P288" s="39">
        <v>40</v>
      </c>
      <c r="Q288" s="39"/>
      <c r="R288" s="39"/>
      <c r="S288" s="39"/>
      <c r="T288" s="39"/>
      <c r="U288" s="39"/>
      <c r="V288" s="39">
        <v>15</v>
      </c>
      <c r="W288" s="77">
        <v>1000</v>
      </c>
      <c r="X288" s="83"/>
      <c r="Y288" s="82"/>
      <c r="Z288" s="82"/>
      <c r="AA288" s="82"/>
      <c r="AB288" s="198" t="s">
        <v>1455</v>
      </c>
      <c r="AC288" s="82"/>
      <c r="AD288" s="114"/>
      <c r="AE288" s="114"/>
      <c r="AF288" s="114"/>
      <c r="AG288" s="80" t="s">
        <v>42</v>
      </c>
      <c r="AH288" s="111" t="s">
        <v>1456</v>
      </c>
      <c r="AI288" s="39"/>
    </row>
    <row r="289" s="4" customFormat="1" ht="120" customHeight="1" spans="1:35">
      <c r="A289" s="35">
        <f t="shared" si="7"/>
        <v>139</v>
      </c>
      <c r="B289" s="36"/>
      <c r="C289" s="37" t="s">
        <v>1457</v>
      </c>
      <c r="D289" s="38" t="s">
        <v>390</v>
      </c>
      <c r="E289" s="39"/>
      <c r="F289" s="37" t="s">
        <v>314</v>
      </c>
      <c r="G289" s="37" t="s">
        <v>314</v>
      </c>
      <c r="H289" s="39"/>
      <c r="I289" s="37" t="s">
        <v>315</v>
      </c>
      <c r="J289" s="56" t="s">
        <v>1458</v>
      </c>
      <c r="K289" s="37" t="s">
        <v>195</v>
      </c>
      <c r="L289" s="35">
        <v>600</v>
      </c>
      <c r="M289" s="35"/>
      <c r="N289" s="37" t="s">
        <v>189</v>
      </c>
      <c r="O289" s="67"/>
      <c r="P289" s="39"/>
      <c r="Q289" s="39"/>
      <c r="R289" s="39"/>
      <c r="S289" s="39"/>
      <c r="T289" s="39"/>
      <c r="U289" s="39"/>
      <c r="V289" s="39"/>
      <c r="W289" s="77"/>
      <c r="X289" s="83"/>
      <c r="Y289" s="82"/>
      <c r="Z289" s="82"/>
      <c r="AA289" s="82"/>
      <c r="AB289" s="198" t="s">
        <v>1431</v>
      </c>
      <c r="AC289" s="82"/>
      <c r="AD289" s="114"/>
      <c r="AE289" s="114"/>
      <c r="AF289" s="114"/>
      <c r="AG289" s="93" t="s">
        <v>1432</v>
      </c>
      <c r="AH289" s="232" t="s">
        <v>1433</v>
      </c>
      <c r="AI289" s="39"/>
    </row>
    <row r="290" s="4" customFormat="1" ht="120" customHeight="1" spans="1:35">
      <c r="A290" s="35">
        <f t="shared" si="7"/>
        <v>140</v>
      </c>
      <c r="B290" s="36"/>
      <c r="C290" s="37" t="s">
        <v>1459</v>
      </c>
      <c r="D290" s="38" t="s">
        <v>55</v>
      </c>
      <c r="E290" s="39"/>
      <c r="F290" s="37" t="s">
        <v>314</v>
      </c>
      <c r="G290" s="37" t="s">
        <v>314</v>
      </c>
      <c r="H290" s="39"/>
      <c r="I290" s="37" t="s">
        <v>315</v>
      </c>
      <c r="J290" s="58" t="s">
        <v>1460</v>
      </c>
      <c r="K290" s="37" t="s">
        <v>195</v>
      </c>
      <c r="L290" s="35">
        <v>36000</v>
      </c>
      <c r="M290" s="35"/>
      <c r="N290" s="37" t="s">
        <v>189</v>
      </c>
      <c r="O290" s="67"/>
      <c r="P290" s="39"/>
      <c r="Q290" s="39"/>
      <c r="R290" s="39"/>
      <c r="S290" s="39"/>
      <c r="T290" s="39"/>
      <c r="U290" s="39"/>
      <c r="V290" s="39"/>
      <c r="W290" s="77"/>
      <c r="X290" s="83"/>
      <c r="Y290" s="82"/>
      <c r="Z290" s="82"/>
      <c r="AA290" s="82"/>
      <c r="AB290" s="198" t="s">
        <v>1461</v>
      </c>
      <c r="AC290" s="82"/>
      <c r="AD290" s="114"/>
      <c r="AE290" s="114"/>
      <c r="AF290" s="114"/>
      <c r="AG290" s="80" t="s">
        <v>42</v>
      </c>
      <c r="AH290" s="111" t="s">
        <v>1462</v>
      </c>
      <c r="AI290" s="39"/>
    </row>
    <row r="291" s="4" customFormat="1" ht="120" customHeight="1" spans="1:35">
      <c r="A291" s="35">
        <f t="shared" si="7"/>
        <v>141</v>
      </c>
      <c r="B291" s="36"/>
      <c r="C291" s="37" t="s">
        <v>1463</v>
      </c>
      <c r="D291" s="38" t="s">
        <v>390</v>
      </c>
      <c r="E291" s="39"/>
      <c r="F291" s="37" t="s">
        <v>314</v>
      </c>
      <c r="G291" s="37" t="s">
        <v>314</v>
      </c>
      <c r="H291" s="39"/>
      <c r="I291" s="37" t="s">
        <v>315</v>
      </c>
      <c r="J291" s="59" t="s">
        <v>1464</v>
      </c>
      <c r="K291" s="37" t="s">
        <v>195</v>
      </c>
      <c r="L291" s="39">
        <v>4057.89</v>
      </c>
      <c r="M291" s="39"/>
      <c r="N291" s="37" t="s">
        <v>1465</v>
      </c>
      <c r="O291" s="57"/>
      <c r="P291" s="39">
        <v>10</v>
      </c>
      <c r="Q291" s="39" t="s">
        <v>42</v>
      </c>
      <c r="R291" s="39" t="s">
        <v>42</v>
      </c>
      <c r="S291" s="39" t="s">
        <v>42</v>
      </c>
      <c r="T291" s="39" t="s">
        <v>42</v>
      </c>
      <c r="U291" s="39" t="s">
        <v>42</v>
      </c>
      <c r="V291" s="39" t="s">
        <v>42</v>
      </c>
      <c r="W291" s="77">
        <v>40</v>
      </c>
      <c r="X291" s="83"/>
      <c r="Y291" s="82"/>
      <c r="Z291" s="82"/>
      <c r="AA291" s="107">
        <v>50</v>
      </c>
      <c r="AB291" s="198" t="s">
        <v>1466</v>
      </c>
      <c r="AC291" s="82" t="s">
        <v>48</v>
      </c>
      <c r="AD291" s="93"/>
      <c r="AE291" s="93"/>
      <c r="AF291" s="93"/>
      <c r="AG291" s="93" t="s">
        <v>42</v>
      </c>
      <c r="AH291" s="232" t="s">
        <v>1467</v>
      </c>
      <c r="AI291" s="39"/>
    </row>
    <row r="292" s="4" customFormat="1" ht="50" customHeight="1" spans="1:35">
      <c r="A292" s="30" t="s">
        <v>457</v>
      </c>
      <c r="B292" s="31"/>
      <c r="C292" s="32"/>
      <c r="D292" s="40"/>
      <c r="E292" s="35"/>
      <c r="F292" s="35"/>
      <c r="G292" s="35"/>
      <c r="H292" s="35"/>
      <c r="I292" s="35"/>
      <c r="J292" s="63"/>
      <c r="K292" s="35"/>
      <c r="L292" s="41">
        <f>SUM(L293:L295)</f>
        <v>8830</v>
      </c>
      <c r="M292" s="41">
        <f>SUM(M293:M295)</f>
        <v>1565</v>
      </c>
      <c r="N292" s="41"/>
      <c r="O292" s="64"/>
      <c r="P292" s="35"/>
      <c r="Q292" s="35"/>
      <c r="R292" s="35"/>
      <c r="S292" s="35"/>
      <c r="T292" s="35"/>
      <c r="U292" s="35"/>
      <c r="V292" s="35"/>
      <c r="W292" s="78"/>
      <c r="X292" s="64"/>
      <c r="Y292" s="64"/>
      <c r="Z292" s="41">
        <f>SUM(Z293:Z295)</f>
        <v>2189</v>
      </c>
      <c r="AA292" s="41">
        <f>SUM(AA293:AA295)</f>
        <v>2189</v>
      </c>
      <c r="AB292" s="94"/>
      <c r="AC292" s="35"/>
      <c r="AD292" s="35"/>
      <c r="AE292" s="35"/>
      <c r="AF292" s="35"/>
      <c r="AG292" s="35"/>
      <c r="AH292" s="35"/>
      <c r="AI292" s="35"/>
    </row>
    <row r="293" s="4" customFormat="1" ht="120" customHeight="1" spans="1:35">
      <c r="A293" s="39">
        <f>A291+1</f>
        <v>142</v>
      </c>
      <c r="B293" s="36"/>
      <c r="C293" s="37" t="s">
        <v>1468</v>
      </c>
      <c r="D293" s="38" t="s">
        <v>55</v>
      </c>
      <c r="E293" s="35"/>
      <c r="F293" s="37" t="s">
        <v>605</v>
      </c>
      <c r="G293" s="37" t="s">
        <v>449</v>
      </c>
      <c r="H293" s="39"/>
      <c r="I293" s="37" t="s">
        <v>457</v>
      </c>
      <c r="J293" s="59" t="s">
        <v>1469</v>
      </c>
      <c r="K293" s="37" t="s">
        <v>195</v>
      </c>
      <c r="L293" s="35">
        <v>4030</v>
      </c>
      <c r="M293" s="35">
        <v>1565</v>
      </c>
      <c r="N293" s="37" t="s">
        <v>92</v>
      </c>
      <c r="O293" s="57" t="s">
        <v>1470</v>
      </c>
      <c r="P293" s="39">
        <v>6</v>
      </c>
      <c r="Q293" s="39" t="s">
        <v>42</v>
      </c>
      <c r="R293" s="39" t="s">
        <v>42</v>
      </c>
      <c r="S293" s="39" t="s">
        <v>42</v>
      </c>
      <c r="T293" s="39" t="s">
        <v>42</v>
      </c>
      <c r="U293" s="39" t="s">
        <v>42</v>
      </c>
      <c r="V293" s="39" t="s">
        <v>42</v>
      </c>
      <c r="W293" s="77">
        <v>24</v>
      </c>
      <c r="X293" s="247" t="s">
        <v>48</v>
      </c>
      <c r="Y293" s="82" t="s">
        <v>1471</v>
      </c>
      <c r="Z293" s="37">
        <v>2189</v>
      </c>
      <c r="AA293" s="37">
        <v>2189</v>
      </c>
      <c r="AB293" s="198" t="s">
        <v>1472</v>
      </c>
      <c r="AC293" s="83" t="s">
        <v>48</v>
      </c>
      <c r="AD293" s="158" t="s">
        <v>70</v>
      </c>
      <c r="AE293" s="197" t="s">
        <v>106</v>
      </c>
      <c r="AF293" s="93">
        <v>45992</v>
      </c>
      <c r="AG293" s="80" t="s">
        <v>1473</v>
      </c>
      <c r="AH293" s="93" t="s">
        <v>42</v>
      </c>
      <c r="AI293" s="39" t="s">
        <v>138</v>
      </c>
    </row>
    <row r="294" s="4" customFormat="1" ht="120" customHeight="1" spans="1:35">
      <c r="A294" s="39">
        <f t="shared" ref="A294:A301" si="8">A293+1</f>
        <v>143</v>
      </c>
      <c r="B294" s="36"/>
      <c r="C294" s="37" t="s">
        <v>1474</v>
      </c>
      <c r="D294" s="38" t="s">
        <v>55</v>
      </c>
      <c r="E294" s="35"/>
      <c r="F294" s="37" t="s">
        <v>605</v>
      </c>
      <c r="G294" s="37" t="s">
        <v>449</v>
      </c>
      <c r="H294" s="39"/>
      <c r="I294" s="37" t="s">
        <v>457</v>
      </c>
      <c r="J294" s="58" t="s">
        <v>1475</v>
      </c>
      <c r="K294" s="37" t="s">
        <v>195</v>
      </c>
      <c r="L294" s="35">
        <v>1800</v>
      </c>
      <c r="M294" s="35"/>
      <c r="N294" s="37" t="s">
        <v>189</v>
      </c>
      <c r="O294" s="67"/>
      <c r="P294" s="39">
        <v>2</v>
      </c>
      <c r="Q294" s="39" t="s">
        <v>42</v>
      </c>
      <c r="R294" s="39" t="s">
        <v>42</v>
      </c>
      <c r="S294" s="39" t="s">
        <v>42</v>
      </c>
      <c r="T294" s="39" t="s">
        <v>42</v>
      </c>
      <c r="U294" s="39" t="s">
        <v>42</v>
      </c>
      <c r="V294" s="39" t="s">
        <v>42</v>
      </c>
      <c r="W294" s="77">
        <v>8</v>
      </c>
      <c r="X294" s="83"/>
      <c r="Y294" s="67"/>
      <c r="Z294" s="117"/>
      <c r="AA294" s="117"/>
      <c r="AB294" s="198"/>
      <c r="AC294" s="114"/>
      <c r="AD294" s="114"/>
      <c r="AE294" s="39"/>
      <c r="AF294" s="39"/>
      <c r="AG294" s="39"/>
      <c r="AH294" s="39"/>
      <c r="AI294" s="39"/>
    </row>
    <row r="295" s="4" customFormat="1" ht="120" customHeight="1" spans="1:35">
      <c r="A295" s="39">
        <f t="shared" si="8"/>
        <v>144</v>
      </c>
      <c r="B295" s="36"/>
      <c r="C295" s="134" t="s">
        <v>1476</v>
      </c>
      <c r="D295" s="130" t="s">
        <v>419</v>
      </c>
      <c r="E295" s="35"/>
      <c r="F295" s="37" t="s">
        <v>42</v>
      </c>
      <c r="G295" s="37" t="s">
        <v>1477</v>
      </c>
      <c r="H295" s="39"/>
      <c r="I295" s="39" t="s">
        <v>1478</v>
      </c>
      <c r="J295" s="58" t="s">
        <v>1479</v>
      </c>
      <c r="K295" s="39" t="s">
        <v>424</v>
      </c>
      <c r="L295" s="35">
        <v>3000</v>
      </c>
      <c r="M295" s="132"/>
      <c r="N295" s="37" t="s">
        <v>189</v>
      </c>
      <c r="O295" s="185" t="s">
        <v>42</v>
      </c>
      <c r="P295" s="209" t="s">
        <v>1480</v>
      </c>
      <c r="Q295" s="39" t="s">
        <v>1481</v>
      </c>
      <c r="R295" s="39" t="s">
        <v>42</v>
      </c>
      <c r="S295" s="39" t="s">
        <v>42</v>
      </c>
      <c r="T295" s="39" t="s">
        <v>42</v>
      </c>
      <c r="U295" s="39" t="s">
        <v>42</v>
      </c>
      <c r="V295" s="39" t="s">
        <v>42</v>
      </c>
      <c r="W295" s="77">
        <v>1500</v>
      </c>
      <c r="X295" s="76"/>
      <c r="Y295" s="185"/>
      <c r="Z295" s="250"/>
      <c r="AA295" s="250"/>
      <c r="AB295" s="92"/>
      <c r="AC295" s="183"/>
      <c r="AD295" s="183" t="s">
        <v>42</v>
      </c>
      <c r="AE295" s="183"/>
      <c r="AF295" s="183" t="s">
        <v>42</v>
      </c>
      <c r="AG295" s="183"/>
      <c r="AH295" s="183"/>
      <c r="AI295" s="183"/>
    </row>
    <row r="296" s="4" customFormat="1" ht="50" customHeight="1" spans="1:35">
      <c r="A296" s="30" t="s">
        <v>523</v>
      </c>
      <c r="B296" s="31"/>
      <c r="C296" s="32"/>
      <c r="D296" s="40"/>
      <c r="E296" s="35"/>
      <c r="F296" s="35"/>
      <c r="G296" s="35"/>
      <c r="H296" s="35"/>
      <c r="I296" s="35"/>
      <c r="J296" s="63"/>
      <c r="K296" s="35"/>
      <c r="L296" s="41">
        <f>SUM(L297:L301)</f>
        <v>24166.99</v>
      </c>
      <c r="M296" s="41">
        <f>SUM(M297:M301)</f>
        <v>4000</v>
      </c>
      <c r="N296" s="41"/>
      <c r="O296" s="64"/>
      <c r="P296" s="35"/>
      <c r="Q296" s="35"/>
      <c r="R296" s="35"/>
      <c r="S296" s="35"/>
      <c r="T296" s="35"/>
      <c r="U296" s="35"/>
      <c r="V296" s="35"/>
      <c r="W296" s="78"/>
      <c r="X296" s="64"/>
      <c r="Y296" s="64"/>
      <c r="Z296" s="41">
        <f>SUM(Z297:Z301)</f>
        <v>3130</v>
      </c>
      <c r="AA296" s="41">
        <f>SUM(AA297:AA301)</f>
        <v>3760</v>
      </c>
      <c r="AB296" s="94"/>
      <c r="AC296" s="35"/>
      <c r="AD296" s="35"/>
      <c r="AE296" s="35"/>
      <c r="AF296" s="35"/>
      <c r="AG296" s="35"/>
      <c r="AH296" s="35"/>
      <c r="AI296" s="35"/>
    </row>
    <row r="297" s="4" customFormat="1" ht="120" customHeight="1" spans="1:35">
      <c r="A297" s="35">
        <f>A295+1</f>
        <v>145</v>
      </c>
      <c r="B297" s="36"/>
      <c r="C297" s="37" t="s">
        <v>1482</v>
      </c>
      <c r="D297" s="38" t="s">
        <v>55</v>
      </c>
      <c r="E297" s="39" t="s">
        <v>56</v>
      </c>
      <c r="F297" s="37" t="s">
        <v>522</v>
      </c>
      <c r="G297" s="37" t="s">
        <v>1483</v>
      </c>
      <c r="H297" s="39"/>
      <c r="I297" s="37" t="s">
        <v>523</v>
      </c>
      <c r="J297" s="56" t="s">
        <v>1484</v>
      </c>
      <c r="K297" s="37" t="s">
        <v>195</v>
      </c>
      <c r="L297" s="39">
        <v>14667</v>
      </c>
      <c r="M297" s="39">
        <v>4000</v>
      </c>
      <c r="N297" s="37" t="s">
        <v>46</v>
      </c>
      <c r="O297" s="67" t="s">
        <v>1485</v>
      </c>
      <c r="P297" s="39">
        <v>20</v>
      </c>
      <c r="Q297" s="39" t="s">
        <v>42</v>
      </c>
      <c r="R297" s="39" t="s">
        <v>42</v>
      </c>
      <c r="S297" s="39" t="s">
        <v>42</v>
      </c>
      <c r="T297" s="39" t="s">
        <v>42</v>
      </c>
      <c r="U297" s="39" t="s">
        <v>42</v>
      </c>
      <c r="V297" s="39">
        <v>12</v>
      </c>
      <c r="W297" s="77">
        <v>100</v>
      </c>
      <c r="X297" s="83" t="s">
        <v>48</v>
      </c>
      <c r="Y297" s="83" t="s">
        <v>1486</v>
      </c>
      <c r="Z297" s="251">
        <v>3130</v>
      </c>
      <c r="AA297" s="251">
        <v>3760</v>
      </c>
      <c r="AB297" s="232" t="s">
        <v>1487</v>
      </c>
      <c r="AC297" s="83" t="s">
        <v>48</v>
      </c>
      <c r="AD297" s="93" t="s">
        <v>51</v>
      </c>
      <c r="AE297" s="39"/>
      <c r="AF297" s="93">
        <v>45992</v>
      </c>
      <c r="AG297" s="93" t="s">
        <v>1488</v>
      </c>
      <c r="AH297" s="232" t="s">
        <v>1489</v>
      </c>
      <c r="AI297" s="39" t="s">
        <v>1490</v>
      </c>
    </row>
    <row r="298" s="4" customFormat="1" ht="120" customHeight="1" spans="1:35">
      <c r="A298" s="35">
        <f t="shared" si="8"/>
        <v>146</v>
      </c>
      <c r="B298" s="36"/>
      <c r="C298" s="37" t="s">
        <v>1491</v>
      </c>
      <c r="D298" s="38" t="s">
        <v>390</v>
      </c>
      <c r="E298" s="39"/>
      <c r="F298" s="37" t="s">
        <v>522</v>
      </c>
      <c r="G298" s="37" t="s">
        <v>1483</v>
      </c>
      <c r="H298" s="39"/>
      <c r="I298" s="37" t="s">
        <v>523</v>
      </c>
      <c r="J298" s="58" t="s">
        <v>1492</v>
      </c>
      <c r="K298" s="37" t="s">
        <v>195</v>
      </c>
      <c r="L298" s="39">
        <v>3500</v>
      </c>
      <c r="M298" s="39"/>
      <c r="N298" s="37" t="s">
        <v>189</v>
      </c>
      <c r="O298" s="67"/>
      <c r="P298" s="39">
        <v>35</v>
      </c>
      <c r="Q298" s="39" t="s">
        <v>42</v>
      </c>
      <c r="R298" s="39" t="s">
        <v>42</v>
      </c>
      <c r="S298" s="39" t="s">
        <v>42</v>
      </c>
      <c r="T298" s="39" t="s">
        <v>42</v>
      </c>
      <c r="U298" s="39" t="s">
        <v>42</v>
      </c>
      <c r="V298" s="39" t="s">
        <v>42</v>
      </c>
      <c r="W298" s="77">
        <v>175</v>
      </c>
      <c r="X298" s="83"/>
      <c r="Y298" s="67"/>
      <c r="Z298" s="117"/>
      <c r="AA298" s="117"/>
      <c r="AB298" s="110"/>
      <c r="AC298" s="93"/>
      <c r="AD298" s="93"/>
      <c r="AE298" s="39"/>
      <c r="AF298" s="39"/>
      <c r="AG298" s="39"/>
      <c r="AH298" s="39"/>
      <c r="AI298" s="39"/>
    </row>
    <row r="299" s="4" customFormat="1" ht="120" customHeight="1" spans="1:35">
      <c r="A299" s="35">
        <f t="shared" si="8"/>
        <v>147</v>
      </c>
      <c r="B299" s="36"/>
      <c r="C299" s="37" t="s">
        <v>1493</v>
      </c>
      <c r="D299" s="38" t="s">
        <v>390</v>
      </c>
      <c r="E299" s="39"/>
      <c r="F299" s="37" t="s">
        <v>522</v>
      </c>
      <c r="G299" s="37" t="s">
        <v>1483</v>
      </c>
      <c r="H299" s="39"/>
      <c r="I299" s="37" t="s">
        <v>523</v>
      </c>
      <c r="J299" s="56" t="s">
        <v>1494</v>
      </c>
      <c r="K299" s="37" t="s">
        <v>195</v>
      </c>
      <c r="L299" s="39">
        <v>3469.99</v>
      </c>
      <c r="M299" s="39"/>
      <c r="N299" s="37" t="s">
        <v>189</v>
      </c>
      <c r="O299" s="67"/>
      <c r="P299" s="39">
        <v>12</v>
      </c>
      <c r="Q299" s="39" t="s">
        <v>42</v>
      </c>
      <c r="R299" s="39" t="s">
        <v>42</v>
      </c>
      <c r="S299" s="39" t="s">
        <v>42</v>
      </c>
      <c r="T299" s="39" t="s">
        <v>42</v>
      </c>
      <c r="U299" s="39" t="s">
        <v>42</v>
      </c>
      <c r="V299" s="39" t="s">
        <v>42</v>
      </c>
      <c r="W299" s="77">
        <v>60</v>
      </c>
      <c r="X299" s="83"/>
      <c r="Y299" s="67"/>
      <c r="Z299" s="117"/>
      <c r="AA299" s="117"/>
      <c r="AB299" s="110"/>
      <c r="AC299" s="93"/>
      <c r="AD299" s="93"/>
      <c r="AE299" s="39"/>
      <c r="AF299" s="39"/>
      <c r="AG299" s="39"/>
      <c r="AH299" s="39"/>
      <c r="AI299" s="39"/>
    </row>
    <row r="300" s="4" customFormat="1" ht="120" customHeight="1" spans="1:35">
      <c r="A300" s="35">
        <f t="shared" si="8"/>
        <v>148</v>
      </c>
      <c r="B300" s="36"/>
      <c r="C300" s="37" t="s">
        <v>1495</v>
      </c>
      <c r="D300" s="38" t="s">
        <v>64</v>
      </c>
      <c r="E300" s="39"/>
      <c r="F300" s="37" t="s">
        <v>522</v>
      </c>
      <c r="G300" s="37" t="s">
        <v>1483</v>
      </c>
      <c r="H300" s="39"/>
      <c r="I300" s="37" t="s">
        <v>523</v>
      </c>
      <c r="J300" s="56" t="s">
        <v>1496</v>
      </c>
      <c r="K300" s="37" t="s">
        <v>195</v>
      </c>
      <c r="L300" s="39">
        <v>800</v>
      </c>
      <c r="M300" s="39"/>
      <c r="N300" s="37" t="s">
        <v>189</v>
      </c>
      <c r="O300" s="67"/>
      <c r="P300" s="39">
        <v>9</v>
      </c>
      <c r="Q300" s="39" t="s">
        <v>42</v>
      </c>
      <c r="R300" s="39" t="s">
        <v>42</v>
      </c>
      <c r="S300" s="39" t="s">
        <v>42</v>
      </c>
      <c r="T300" s="39" t="s">
        <v>42</v>
      </c>
      <c r="U300" s="39">
        <v>8</v>
      </c>
      <c r="V300" s="39">
        <v>1</v>
      </c>
      <c r="W300" s="77">
        <v>90</v>
      </c>
      <c r="X300" s="83"/>
      <c r="Y300" s="67"/>
      <c r="Z300" s="117"/>
      <c r="AA300" s="117"/>
      <c r="AB300" s="110"/>
      <c r="AC300" s="93"/>
      <c r="AD300" s="93"/>
      <c r="AE300" s="39"/>
      <c r="AF300" s="39"/>
      <c r="AG300" s="39"/>
      <c r="AH300" s="39"/>
      <c r="AI300" s="39"/>
    </row>
    <row r="301" s="4" customFormat="1" ht="120" customHeight="1" spans="1:35">
      <c r="A301" s="35">
        <f t="shared" si="8"/>
        <v>149</v>
      </c>
      <c r="B301" s="36"/>
      <c r="C301" s="134" t="s">
        <v>1497</v>
      </c>
      <c r="D301" s="130" t="s">
        <v>419</v>
      </c>
      <c r="E301" s="9"/>
      <c r="F301" s="37" t="s">
        <v>1498</v>
      </c>
      <c r="G301" s="37" t="s">
        <v>1483</v>
      </c>
      <c r="H301" s="9"/>
      <c r="I301" s="37" t="s">
        <v>523</v>
      </c>
      <c r="J301" s="58" t="s">
        <v>1499</v>
      </c>
      <c r="K301" s="37" t="s">
        <v>45</v>
      </c>
      <c r="L301" s="39">
        <v>1730</v>
      </c>
      <c r="M301" s="132"/>
      <c r="N301" s="37" t="s">
        <v>189</v>
      </c>
      <c r="O301" s="185" t="s">
        <v>42</v>
      </c>
      <c r="P301" s="39">
        <v>33</v>
      </c>
      <c r="Q301" s="39" t="s">
        <v>42</v>
      </c>
      <c r="R301" s="39" t="s">
        <v>42</v>
      </c>
      <c r="S301" s="39" t="s">
        <v>42</v>
      </c>
      <c r="T301" s="39" t="s">
        <v>42</v>
      </c>
      <c r="U301" s="39">
        <v>33</v>
      </c>
      <c r="V301" s="39" t="s">
        <v>1500</v>
      </c>
      <c r="W301" s="39">
        <v>330</v>
      </c>
      <c r="X301" s="76"/>
      <c r="Y301" s="185"/>
      <c r="Z301" s="250"/>
      <c r="AA301" s="250"/>
      <c r="AB301" s="92"/>
      <c r="AC301" s="183"/>
      <c r="AD301" s="183"/>
      <c r="AE301" s="183"/>
      <c r="AF301" s="183"/>
      <c r="AG301" s="183"/>
      <c r="AH301" s="183"/>
      <c r="AI301" s="183"/>
    </row>
    <row r="302" s="4" customFormat="1" ht="50" customHeight="1" spans="1:35">
      <c r="A302" s="30" t="s">
        <v>990</v>
      </c>
      <c r="B302" s="31"/>
      <c r="C302" s="32"/>
      <c r="D302" s="40"/>
      <c r="E302" s="35"/>
      <c r="F302" s="35"/>
      <c r="G302" s="35"/>
      <c r="H302" s="35"/>
      <c r="I302" s="35"/>
      <c r="J302" s="63"/>
      <c r="K302" s="35"/>
      <c r="L302" s="41">
        <f>SUM(L303:L304)</f>
        <v>1800</v>
      </c>
      <c r="M302" s="41">
        <f>SUM(M303:M304)</f>
        <v>1800</v>
      </c>
      <c r="N302" s="41"/>
      <c r="O302" s="64"/>
      <c r="P302" s="35"/>
      <c r="Q302" s="35"/>
      <c r="R302" s="35"/>
      <c r="S302" s="35"/>
      <c r="T302" s="35"/>
      <c r="U302" s="35"/>
      <c r="V302" s="35"/>
      <c r="W302" s="78"/>
      <c r="X302" s="64"/>
      <c r="Y302" s="64"/>
      <c r="Z302" s="41">
        <f>SUM(Z303:Z304)</f>
        <v>1372</v>
      </c>
      <c r="AA302" s="41">
        <f>SUM(AA303:AA304)</f>
        <v>1450</v>
      </c>
      <c r="AB302" s="94"/>
      <c r="AC302" s="35"/>
      <c r="AD302" s="35"/>
      <c r="AE302" s="35"/>
      <c r="AF302" s="35"/>
      <c r="AG302" s="35"/>
      <c r="AH302" s="35"/>
      <c r="AI302" s="35"/>
    </row>
    <row r="303" s="4" customFormat="1" ht="120" customHeight="1" spans="1:35">
      <c r="A303" s="35">
        <f>A301+1</f>
        <v>150</v>
      </c>
      <c r="B303" s="36"/>
      <c r="C303" s="37" t="s">
        <v>1501</v>
      </c>
      <c r="D303" s="38" t="s">
        <v>64</v>
      </c>
      <c r="E303" s="35"/>
      <c r="F303" s="37" t="s">
        <v>1502</v>
      </c>
      <c r="G303" s="37" t="s">
        <v>1503</v>
      </c>
      <c r="H303" s="39"/>
      <c r="I303" s="37" t="s">
        <v>990</v>
      </c>
      <c r="J303" s="56" t="s">
        <v>1504</v>
      </c>
      <c r="K303" s="37" t="s">
        <v>45</v>
      </c>
      <c r="L303" s="35">
        <v>950</v>
      </c>
      <c r="M303" s="35">
        <v>950</v>
      </c>
      <c r="N303" s="37" t="s">
        <v>92</v>
      </c>
      <c r="O303" s="58" t="s">
        <v>216</v>
      </c>
      <c r="P303" s="39">
        <v>40</v>
      </c>
      <c r="Q303" s="39" t="s">
        <v>42</v>
      </c>
      <c r="R303" s="39" t="s">
        <v>42</v>
      </c>
      <c r="S303" s="39">
        <v>10</v>
      </c>
      <c r="T303" s="39" t="s">
        <v>42</v>
      </c>
      <c r="U303" s="39" t="s">
        <v>42</v>
      </c>
      <c r="V303" s="39" t="s">
        <v>42</v>
      </c>
      <c r="W303" s="77">
        <v>70</v>
      </c>
      <c r="X303" s="44" t="s">
        <v>48</v>
      </c>
      <c r="Y303" s="252" t="s">
        <v>1505</v>
      </c>
      <c r="Z303" s="44">
        <v>1372</v>
      </c>
      <c r="AA303" s="37">
        <v>800</v>
      </c>
      <c r="AB303" s="253" t="s">
        <v>1506</v>
      </c>
      <c r="AC303" s="174" t="s">
        <v>48</v>
      </c>
      <c r="AD303" s="175" t="s">
        <v>70</v>
      </c>
      <c r="AE303" s="60" t="s">
        <v>106</v>
      </c>
      <c r="AF303" s="60" t="s">
        <v>52</v>
      </c>
      <c r="AG303" s="80" t="s">
        <v>1507</v>
      </c>
      <c r="AH303" s="80" t="s">
        <v>42</v>
      </c>
      <c r="AI303" s="39" t="s">
        <v>102</v>
      </c>
    </row>
    <row r="304" s="4" customFormat="1" ht="120" customHeight="1" spans="1:35">
      <c r="A304" s="35">
        <f t="shared" ref="A304:A311" si="9">A303+1</f>
        <v>151</v>
      </c>
      <c r="B304" s="36"/>
      <c r="C304" s="37" t="s">
        <v>1508</v>
      </c>
      <c r="D304" s="38" t="s">
        <v>64</v>
      </c>
      <c r="E304" s="35"/>
      <c r="F304" s="37" t="s">
        <v>1502</v>
      </c>
      <c r="G304" s="37" t="s">
        <v>1503</v>
      </c>
      <c r="H304" s="39"/>
      <c r="I304" s="37" t="s">
        <v>990</v>
      </c>
      <c r="J304" s="58" t="s">
        <v>1509</v>
      </c>
      <c r="K304" s="37" t="s">
        <v>45</v>
      </c>
      <c r="L304" s="35">
        <v>850</v>
      </c>
      <c r="M304" s="35">
        <v>850</v>
      </c>
      <c r="N304" s="37" t="s">
        <v>92</v>
      </c>
      <c r="O304" s="58" t="s">
        <v>216</v>
      </c>
      <c r="P304" s="39">
        <v>26</v>
      </c>
      <c r="Q304" s="39" t="s">
        <v>42</v>
      </c>
      <c r="R304" s="39" t="s">
        <v>42</v>
      </c>
      <c r="S304" s="39">
        <v>2</v>
      </c>
      <c r="T304" s="39" t="s">
        <v>42</v>
      </c>
      <c r="U304" s="39" t="s">
        <v>42</v>
      </c>
      <c r="V304" s="39" t="s">
        <v>42</v>
      </c>
      <c r="W304" s="77">
        <v>42</v>
      </c>
      <c r="X304" s="44" t="s">
        <v>48</v>
      </c>
      <c r="Y304" s="252" t="s">
        <v>1505</v>
      </c>
      <c r="Z304" s="46"/>
      <c r="AA304" s="37">
        <v>650</v>
      </c>
      <c r="AB304" s="253" t="s">
        <v>1510</v>
      </c>
      <c r="AC304" s="174" t="s">
        <v>48</v>
      </c>
      <c r="AD304" s="175" t="s">
        <v>94</v>
      </c>
      <c r="AE304" s="60" t="s">
        <v>95</v>
      </c>
      <c r="AF304" s="60" t="s">
        <v>87</v>
      </c>
      <c r="AG304" s="80" t="s">
        <v>1511</v>
      </c>
      <c r="AH304" s="80" t="s">
        <v>42</v>
      </c>
      <c r="AI304" s="39" t="s">
        <v>288</v>
      </c>
    </row>
    <row r="305" s="4" customFormat="1" ht="50" customHeight="1" spans="1:35">
      <c r="A305" s="30" t="s">
        <v>1010</v>
      </c>
      <c r="B305" s="31"/>
      <c r="C305" s="32"/>
      <c r="D305" s="40"/>
      <c r="E305" s="35"/>
      <c r="F305" s="35"/>
      <c r="G305" s="35"/>
      <c r="H305" s="35"/>
      <c r="I305" s="35"/>
      <c r="J305" s="63"/>
      <c r="K305" s="35"/>
      <c r="L305" s="41">
        <f>SUM(L306:L311)</f>
        <v>13623</v>
      </c>
      <c r="M305" s="41">
        <f>SUM(M306:M311)</f>
        <v>7500</v>
      </c>
      <c r="N305" s="41"/>
      <c r="O305" s="64"/>
      <c r="P305" s="35"/>
      <c r="Q305" s="35"/>
      <c r="R305" s="35"/>
      <c r="S305" s="35"/>
      <c r="T305" s="35"/>
      <c r="U305" s="35"/>
      <c r="V305" s="35"/>
      <c r="W305" s="78"/>
      <c r="X305" s="64"/>
      <c r="Y305" s="64"/>
      <c r="Z305" s="41">
        <f>SUM(Z306:Z311)</f>
        <v>1500</v>
      </c>
      <c r="AA305" s="41">
        <f>SUM(AA306:AA311)</f>
        <v>3800</v>
      </c>
      <c r="AB305" s="94"/>
      <c r="AC305" s="35"/>
      <c r="AD305" s="35"/>
      <c r="AE305" s="35"/>
      <c r="AF305" s="35"/>
      <c r="AG305" s="35"/>
      <c r="AH305" s="35"/>
      <c r="AI305" s="35"/>
    </row>
    <row r="306" s="4" customFormat="1" ht="120" customHeight="1" spans="1:35">
      <c r="A306" s="35">
        <f>A304+1</f>
        <v>152</v>
      </c>
      <c r="B306" s="36"/>
      <c r="C306" s="37" t="s">
        <v>1512</v>
      </c>
      <c r="D306" s="38" t="s">
        <v>64</v>
      </c>
      <c r="E306" s="39"/>
      <c r="F306" s="37" t="s">
        <v>1502</v>
      </c>
      <c r="G306" s="37" t="s">
        <v>1513</v>
      </c>
      <c r="H306" s="39"/>
      <c r="I306" s="37" t="s">
        <v>1010</v>
      </c>
      <c r="J306" s="59" t="s">
        <v>1514</v>
      </c>
      <c r="K306" s="37" t="s">
        <v>45</v>
      </c>
      <c r="L306" s="39">
        <v>3118</v>
      </c>
      <c r="M306" s="39">
        <v>2500</v>
      </c>
      <c r="N306" s="37" t="s">
        <v>46</v>
      </c>
      <c r="O306" s="58" t="s">
        <v>216</v>
      </c>
      <c r="P306" s="39">
        <v>5.494</v>
      </c>
      <c r="Q306" s="39">
        <v>0</v>
      </c>
      <c r="R306" s="39">
        <v>5.494</v>
      </c>
      <c r="S306" s="39">
        <v>0</v>
      </c>
      <c r="T306" s="39">
        <v>0</v>
      </c>
      <c r="U306" s="39">
        <v>0.479</v>
      </c>
      <c r="V306" s="39">
        <v>5.015</v>
      </c>
      <c r="W306" s="77">
        <v>25.8</v>
      </c>
      <c r="X306" s="37"/>
      <c r="Y306" s="37"/>
      <c r="Z306" s="37"/>
      <c r="AA306" s="37">
        <v>1100</v>
      </c>
      <c r="AB306" s="94" t="s">
        <v>1515</v>
      </c>
      <c r="AC306" s="80" t="s">
        <v>48</v>
      </c>
      <c r="AD306" s="39" t="s">
        <v>203</v>
      </c>
      <c r="AE306" s="39"/>
      <c r="AF306" s="39" t="s">
        <v>548</v>
      </c>
      <c r="AG306" s="39"/>
      <c r="AH306" s="39"/>
      <c r="AI306" s="39" t="s">
        <v>741</v>
      </c>
    </row>
    <row r="307" s="4" customFormat="1" ht="120" customHeight="1" spans="1:35">
      <c r="A307" s="35">
        <f t="shared" si="9"/>
        <v>153</v>
      </c>
      <c r="B307" s="36"/>
      <c r="C307" s="37" t="s">
        <v>1516</v>
      </c>
      <c r="D307" s="38" t="s">
        <v>64</v>
      </c>
      <c r="E307" s="39"/>
      <c r="F307" s="37" t="s">
        <v>1502</v>
      </c>
      <c r="G307" s="37" t="s">
        <v>1513</v>
      </c>
      <c r="H307" s="39"/>
      <c r="I307" s="37" t="s">
        <v>1010</v>
      </c>
      <c r="J307" s="59" t="s">
        <v>1517</v>
      </c>
      <c r="K307" s="37" t="s">
        <v>45</v>
      </c>
      <c r="L307" s="39">
        <v>4205</v>
      </c>
      <c r="M307" s="39">
        <v>3000</v>
      </c>
      <c r="N307" s="37" t="s">
        <v>46</v>
      </c>
      <c r="O307" s="58" t="s">
        <v>216</v>
      </c>
      <c r="P307" s="39">
        <v>4.19</v>
      </c>
      <c r="Q307" s="39">
        <v>0</v>
      </c>
      <c r="R307" s="39">
        <v>4.19</v>
      </c>
      <c r="S307" s="39">
        <v>0</v>
      </c>
      <c r="T307" s="39">
        <v>0</v>
      </c>
      <c r="U307" s="39">
        <v>4.19</v>
      </c>
      <c r="V307" s="39">
        <v>0</v>
      </c>
      <c r="W307" s="77">
        <v>19.7</v>
      </c>
      <c r="X307" s="37"/>
      <c r="Y307" s="37"/>
      <c r="Z307" s="37"/>
      <c r="AA307" s="37">
        <v>700</v>
      </c>
      <c r="AB307" s="94" t="s">
        <v>1518</v>
      </c>
      <c r="AC307" s="80" t="s">
        <v>48</v>
      </c>
      <c r="AD307" s="39" t="s">
        <v>203</v>
      </c>
      <c r="AE307" s="39"/>
      <c r="AF307" s="39" t="s">
        <v>548</v>
      </c>
      <c r="AG307" s="39"/>
      <c r="AH307" s="39"/>
      <c r="AI307" s="39" t="s">
        <v>741</v>
      </c>
    </row>
    <row r="308" s="4" customFormat="1" ht="120" customHeight="1" spans="1:35">
      <c r="A308" s="35">
        <f t="shared" si="9"/>
        <v>154</v>
      </c>
      <c r="B308" s="36"/>
      <c r="C308" s="37" t="s">
        <v>1519</v>
      </c>
      <c r="D308" s="243" t="s">
        <v>64</v>
      </c>
      <c r="E308" s="60"/>
      <c r="F308" s="44" t="s">
        <v>1502</v>
      </c>
      <c r="G308" s="37" t="s">
        <v>1513</v>
      </c>
      <c r="H308" s="60"/>
      <c r="I308" s="44" t="s">
        <v>1010</v>
      </c>
      <c r="J308" s="245" t="s">
        <v>1520</v>
      </c>
      <c r="K308" s="44" t="s">
        <v>45</v>
      </c>
      <c r="L308" s="60">
        <v>3600</v>
      </c>
      <c r="M308" s="60">
        <v>2000</v>
      </c>
      <c r="N308" s="44" t="s">
        <v>46</v>
      </c>
      <c r="O308" s="246" t="s">
        <v>216</v>
      </c>
      <c r="P308" s="60">
        <v>584</v>
      </c>
      <c r="Q308" s="60"/>
      <c r="R308" s="60"/>
      <c r="S308" s="60"/>
      <c r="T308" s="60"/>
      <c r="U308" s="60"/>
      <c r="V308" s="60"/>
      <c r="W308" s="248">
        <v>352.7</v>
      </c>
      <c r="X308" s="37" t="s">
        <v>48</v>
      </c>
      <c r="Y308" s="37" t="s">
        <v>1521</v>
      </c>
      <c r="Z308" s="37">
        <v>1500</v>
      </c>
      <c r="AA308" s="37">
        <v>2000</v>
      </c>
      <c r="AB308" s="94" t="s">
        <v>69</v>
      </c>
      <c r="AC308" s="80" t="s">
        <v>48</v>
      </c>
      <c r="AD308" s="60" t="s">
        <v>203</v>
      </c>
      <c r="AE308" s="60"/>
      <c r="AF308" s="39" t="s">
        <v>548</v>
      </c>
      <c r="AG308" s="60"/>
      <c r="AH308" s="60"/>
      <c r="AI308" s="60" t="s">
        <v>1522</v>
      </c>
    </row>
    <row r="309" s="4" customFormat="1" ht="120" customHeight="1" spans="1:35">
      <c r="A309" s="35">
        <f t="shared" si="9"/>
        <v>155</v>
      </c>
      <c r="B309" s="36"/>
      <c r="C309" s="37" t="s">
        <v>1523</v>
      </c>
      <c r="D309" s="38" t="s">
        <v>55</v>
      </c>
      <c r="E309" s="39"/>
      <c r="F309" s="37" t="s">
        <v>1524</v>
      </c>
      <c r="G309" s="37" t="s">
        <v>1513</v>
      </c>
      <c r="H309" s="39"/>
      <c r="I309" s="37" t="s">
        <v>1010</v>
      </c>
      <c r="J309" s="56" t="s">
        <v>1525</v>
      </c>
      <c r="K309" s="37" t="s">
        <v>195</v>
      </c>
      <c r="L309" s="39">
        <v>500</v>
      </c>
      <c r="M309" s="39"/>
      <c r="N309" s="37" t="s">
        <v>189</v>
      </c>
      <c r="O309" s="59"/>
      <c r="P309" s="39"/>
      <c r="Q309" s="39"/>
      <c r="R309" s="39"/>
      <c r="S309" s="39"/>
      <c r="T309" s="39"/>
      <c r="U309" s="39"/>
      <c r="V309" s="39"/>
      <c r="W309" s="77"/>
      <c r="X309" s="80"/>
      <c r="Y309" s="59"/>
      <c r="Z309" s="56"/>
      <c r="AA309" s="56"/>
      <c r="AB309" s="111"/>
      <c r="AC309" s="39"/>
      <c r="AD309" s="39"/>
      <c r="AE309" s="39"/>
      <c r="AF309" s="39"/>
      <c r="AG309" s="39"/>
      <c r="AH309" s="39"/>
      <c r="AI309" s="39"/>
    </row>
    <row r="310" s="4" customFormat="1" ht="120" customHeight="1" spans="1:35">
      <c r="A310" s="35">
        <f t="shared" si="9"/>
        <v>156</v>
      </c>
      <c r="B310" s="36"/>
      <c r="C310" s="37" t="s">
        <v>1526</v>
      </c>
      <c r="D310" s="38" t="s">
        <v>55</v>
      </c>
      <c r="E310" s="39"/>
      <c r="F310" s="37" t="s">
        <v>1524</v>
      </c>
      <c r="G310" s="37" t="s">
        <v>1513</v>
      </c>
      <c r="H310" s="39"/>
      <c r="I310" s="37" t="s">
        <v>1010</v>
      </c>
      <c r="J310" s="56" t="s">
        <v>1527</v>
      </c>
      <c r="K310" s="37" t="s">
        <v>195</v>
      </c>
      <c r="L310" s="39">
        <v>600</v>
      </c>
      <c r="M310" s="39"/>
      <c r="N310" s="37" t="s">
        <v>189</v>
      </c>
      <c r="O310" s="59"/>
      <c r="P310" s="39"/>
      <c r="Q310" s="39"/>
      <c r="R310" s="39"/>
      <c r="S310" s="39"/>
      <c r="T310" s="39"/>
      <c r="U310" s="39"/>
      <c r="V310" s="39"/>
      <c r="W310" s="77"/>
      <c r="X310" s="80"/>
      <c r="Y310" s="59"/>
      <c r="Z310" s="56"/>
      <c r="AA310" s="56"/>
      <c r="AB310" s="111"/>
      <c r="AC310" s="39"/>
      <c r="AD310" s="39"/>
      <c r="AE310" s="39"/>
      <c r="AF310" s="39"/>
      <c r="AG310" s="39"/>
      <c r="AH310" s="39"/>
      <c r="AI310" s="39"/>
    </row>
    <row r="311" s="4" customFormat="1" ht="120" customHeight="1" spans="1:35">
      <c r="A311" s="35">
        <f t="shared" si="9"/>
        <v>157</v>
      </c>
      <c r="B311" s="36"/>
      <c r="C311" s="37" t="s">
        <v>1528</v>
      </c>
      <c r="D311" s="38" t="s">
        <v>55</v>
      </c>
      <c r="E311" s="39"/>
      <c r="F311" s="37" t="s">
        <v>1524</v>
      </c>
      <c r="G311" s="37" t="s">
        <v>1513</v>
      </c>
      <c r="H311" s="39"/>
      <c r="I311" s="37" t="s">
        <v>1010</v>
      </c>
      <c r="J311" s="56" t="s">
        <v>1529</v>
      </c>
      <c r="K311" s="37" t="s">
        <v>195</v>
      </c>
      <c r="L311" s="39">
        <v>1600</v>
      </c>
      <c r="M311" s="39"/>
      <c r="N311" s="37" t="s">
        <v>189</v>
      </c>
      <c r="O311" s="59"/>
      <c r="P311" s="39"/>
      <c r="Q311" s="39"/>
      <c r="R311" s="39"/>
      <c r="S311" s="39"/>
      <c r="T311" s="39"/>
      <c r="U311" s="39"/>
      <c r="V311" s="39"/>
      <c r="W311" s="77"/>
      <c r="X311" s="80"/>
      <c r="Y311" s="59"/>
      <c r="Z311" s="56"/>
      <c r="AA311" s="56"/>
      <c r="AB311" s="111"/>
      <c r="AC311" s="39"/>
      <c r="AD311" s="39"/>
      <c r="AE311" s="39"/>
      <c r="AF311" s="39"/>
      <c r="AG311" s="39"/>
      <c r="AH311" s="39"/>
      <c r="AI311" s="39"/>
    </row>
    <row r="312" s="4" customFormat="1" ht="50" customHeight="1" spans="1:35">
      <c r="A312" s="30" t="s">
        <v>532</v>
      </c>
      <c r="B312" s="31"/>
      <c r="C312" s="32"/>
      <c r="D312" s="40"/>
      <c r="E312" s="35"/>
      <c r="F312" s="35"/>
      <c r="G312" s="35"/>
      <c r="H312" s="35"/>
      <c r="I312" s="35"/>
      <c r="J312" s="63"/>
      <c r="K312" s="35"/>
      <c r="L312" s="41">
        <f>SUM(L313:L322)</f>
        <v>49291.2</v>
      </c>
      <c r="M312" s="41">
        <f>SUM(M313:M322)</f>
        <v>10500</v>
      </c>
      <c r="N312" s="41"/>
      <c r="O312" s="64"/>
      <c r="P312" s="35"/>
      <c r="Q312" s="35"/>
      <c r="R312" s="35"/>
      <c r="S312" s="35"/>
      <c r="T312" s="35"/>
      <c r="U312" s="35"/>
      <c r="V312" s="35"/>
      <c r="W312" s="78"/>
      <c r="X312" s="64"/>
      <c r="Y312" s="64"/>
      <c r="Z312" s="41">
        <f>SUM(Z313:Z322)</f>
        <v>0</v>
      </c>
      <c r="AA312" s="41">
        <f>SUM(AA313:AA322)</f>
        <v>0</v>
      </c>
      <c r="AB312" s="94"/>
      <c r="AC312" s="35"/>
      <c r="AD312" s="35"/>
      <c r="AE312" s="35"/>
      <c r="AF312" s="35"/>
      <c r="AG312" s="35"/>
      <c r="AH312" s="35"/>
      <c r="AI312" s="35"/>
    </row>
    <row r="313" s="4" customFormat="1" ht="120" customHeight="1" spans="1:35">
      <c r="A313" s="35">
        <f>A311+1</f>
        <v>158</v>
      </c>
      <c r="B313" s="36"/>
      <c r="C313" s="37" t="s">
        <v>1530</v>
      </c>
      <c r="D313" s="38" t="s">
        <v>390</v>
      </c>
      <c r="E313" s="37"/>
      <c r="F313" s="37" t="s">
        <v>1531</v>
      </c>
      <c r="G313" s="37" t="s">
        <v>1532</v>
      </c>
      <c r="H313" s="39"/>
      <c r="I313" s="37" t="s">
        <v>532</v>
      </c>
      <c r="J313" s="59" t="s">
        <v>1533</v>
      </c>
      <c r="K313" s="37" t="s">
        <v>45</v>
      </c>
      <c r="L313" s="39">
        <v>26000</v>
      </c>
      <c r="M313" s="39">
        <v>5000</v>
      </c>
      <c r="N313" s="37" t="s">
        <v>92</v>
      </c>
      <c r="O313" s="58" t="s">
        <v>1534</v>
      </c>
      <c r="P313" s="39" t="s">
        <v>42</v>
      </c>
      <c r="Q313" s="39">
        <v>2</v>
      </c>
      <c r="R313" s="39" t="s">
        <v>42</v>
      </c>
      <c r="S313" s="39">
        <v>25</v>
      </c>
      <c r="T313" s="39" t="s">
        <v>42</v>
      </c>
      <c r="U313" s="39" t="s">
        <v>42</v>
      </c>
      <c r="V313" s="39" t="s">
        <v>42</v>
      </c>
      <c r="W313" s="77">
        <v>120</v>
      </c>
      <c r="X313" s="37"/>
      <c r="Y313" s="80"/>
      <c r="Z313" s="37"/>
      <c r="AA313" s="37"/>
      <c r="AB313" s="110" t="s">
        <v>1535</v>
      </c>
      <c r="AC313" s="37"/>
      <c r="AD313" s="93" t="s">
        <v>94</v>
      </c>
      <c r="AE313" s="93" t="s">
        <v>70</v>
      </c>
      <c r="AF313" s="93">
        <v>45992</v>
      </c>
      <c r="AG313" s="83" t="s">
        <v>1536</v>
      </c>
      <c r="AH313" s="80" t="s">
        <v>42</v>
      </c>
      <c r="AI313" s="39" t="s">
        <v>495</v>
      </c>
    </row>
    <row r="314" s="4" customFormat="1" ht="120" customHeight="1" spans="1:35">
      <c r="A314" s="35">
        <f t="shared" ref="A314:A322" si="10">A313+1</f>
        <v>159</v>
      </c>
      <c r="B314" s="36"/>
      <c r="C314" s="37" t="s">
        <v>1537</v>
      </c>
      <c r="D314" s="38" t="s">
        <v>55</v>
      </c>
      <c r="E314" s="39"/>
      <c r="F314" s="37" t="s">
        <v>1538</v>
      </c>
      <c r="G314" s="37" t="s">
        <v>1532</v>
      </c>
      <c r="H314" s="39"/>
      <c r="I314" s="37" t="s">
        <v>532</v>
      </c>
      <c r="J314" s="58" t="s">
        <v>1539</v>
      </c>
      <c r="K314" s="37" t="s">
        <v>45</v>
      </c>
      <c r="L314" s="39">
        <v>2000</v>
      </c>
      <c r="M314" s="39">
        <v>2000</v>
      </c>
      <c r="N314" s="37" t="s">
        <v>92</v>
      </c>
      <c r="O314" s="246" t="s">
        <v>216</v>
      </c>
      <c r="P314" s="39" t="s">
        <v>42</v>
      </c>
      <c r="Q314" s="39" t="s">
        <v>42</v>
      </c>
      <c r="R314" s="39" t="s">
        <v>42</v>
      </c>
      <c r="S314" s="39" t="s">
        <v>42</v>
      </c>
      <c r="T314" s="39" t="s">
        <v>42</v>
      </c>
      <c r="U314" s="39" t="s">
        <v>42</v>
      </c>
      <c r="V314" s="39">
        <v>0</v>
      </c>
      <c r="W314" s="77">
        <v>0</v>
      </c>
      <c r="X314" s="37"/>
      <c r="Y314" s="80"/>
      <c r="Z314" s="44"/>
      <c r="AA314" s="44"/>
      <c r="AB314" s="110" t="s">
        <v>1540</v>
      </c>
      <c r="AC314" s="37"/>
      <c r="AD314" s="93" t="s">
        <v>95</v>
      </c>
      <c r="AE314" s="93" t="s">
        <v>70</v>
      </c>
      <c r="AF314" s="93" t="s">
        <v>52</v>
      </c>
      <c r="AG314" s="83" t="s">
        <v>1541</v>
      </c>
      <c r="AH314" s="80" t="s">
        <v>42</v>
      </c>
      <c r="AI314" s="39" t="s">
        <v>235</v>
      </c>
    </row>
    <row r="315" s="4" customFormat="1" ht="120" customHeight="1" spans="1:35">
      <c r="A315" s="35">
        <f t="shared" si="10"/>
        <v>160</v>
      </c>
      <c r="B315" s="36"/>
      <c r="C315" s="37" t="s">
        <v>1542</v>
      </c>
      <c r="D315" s="38" t="s">
        <v>40</v>
      </c>
      <c r="E315" s="39"/>
      <c r="F315" s="37" t="s">
        <v>1543</v>
      </c>
      <c r="G315" s="37" t="s">
        <v>1532</v>
      </c>
      <c r="H315" s="39"/>
      <c r="I315" s="37" t="s">
        <v>532</v>
      </c>
      <c r="J315" s="56" t="s">
        <v>1544</v>
      </c>
      <c r="K315" s="37" t="s">
        <v>359</v>
      </c>
      <c r="L315" s="39">
        <v>1500</v>
      </c>
      <c r="M315" s="39">
        <v>1500</v>
      </c>
      <c r="N315" s="37" t="s">
        <v>92</v>
      </c>
      <c r="O315" s="246" t="s">
        <v>216</v>
      </c>
      <c r="P315" s="39" t="s">
        <v>42</v>
      </c>
      <c r="Q315" s="39" t="s">
        <v>42</v>
      </c>
      <c r="R315" s="39" t="s">
        <v>42</v>
      </c>
      <c r="S315" s="39" t="s">
        <v>42</v>
      </c>
      <c r="T315" s="39" t="s">
        <v>42</v>
      </c>
      <c r="U315" s="39" t="s">
        <v>42</v>
      </c>
      <c r="V315" s="39">
        <v>26</v>
      </c>
      <c r="W315" s="77">
        <v>0</v>
      </c>
      <c r="X315" s="37"/>
      <c r="Y315" s="80"/>
      <c r="Z315" s="44"/>
      <c r="AA315" s="44"/>
      <c r="AB315" s="110" t="s">
        <v>1540</v>
      </c>
      <c r="AC315" s="37"/>
      <c r="AD315" s="93" t="s">
        <v>95</v>
      </c>
      <c r="AE315" s="93" t="s">
        <v>70</v>
      </c>
      <c r="AF315" s="93" t="s">
        <v>52</v>
      </c>
      <c r="AG315" s="83" t="s">
        <v>1545</v>
      </c>
      <c r="AH315" s="80" t="s">
        <v>42</v>
      </c>
      <c r="AI315" s="39" t="s">
        <v>235</v>
      </c>
    </row>
    <row r="316" s="4" customFormat="1" ht="120" customHeight="1" spans="1:35">
      <c r="A316" s="35">
        <f t="shared" si="10"/>
        <v>161</v>
      </c>
      <c r="B316" s="36"/>
      <c r="C316" s="134" t="s">
        <v>1546</v>
      </c>
      <c r="D316" s="130" t="s">
        <v>419</v>
      </c>
      <c r="E316" s="39"/>
      <c r="F316" s="39" t="s">
        <v>1547</v>
      </c>
      <c r="G316" s="37" t="s">
        <v>1532</v>
      </c>
      <c r="H316" s="39"/>
      <c r="I316" s="39" t="s">
        <v>1548</v>
      </c>
      <c r="J316" s="58" t="s">
        <v>1549</v>
      </c>
      <c r="K316" s="39" t="s">
        <v>424</v>
      </c>
      <c r="L316" s="39">
        <v>2000</v>
      </c>
      <c r="M316" s="39">
        <v>2000</v>
      </c>
      <c r="N316" s="37" t="s">
        <v>92</v>
      </c>
      <c r="O316" s="58" t="s">
        <v>1550</v>
      </c>
      <c r="P316" s="39">
        <v>150</v>
      </c>
      <c r="Q316" s="39" t="s">
        <v>42</v>
      </c>
      <c r="R316" s="39" t="s">
        <v>42</v>
      </c>
      <c r="S316" s="39" t="s">
        <v>42</v>
      </c>
      <c r="T316" s="39" t="s">
        <v>42</v>
      </c>
      <c r="U316" s="39">
        <v>0.6</v>
      </c>
      <c r="V316" s="39">
        <v>1.39</v>
      </c>
      <c r="W316" s="77">
        <v>750</v>
      </c>
      <c r="X316" s="37"/>
      <c r="Y316" s="80"/>
      <c r="Z316" s="37"/>
      <c r="AA316" s="37"/>
      <c r="AB316" s="110" t="s">
        <v>1540</v>
      </c>
      <c r="AC316" s="37"/>
      <c r="AD316" s="93" t="s">
        <v>101</v>
      </c>
      <c r="AE316" s="93" t="s">
        <v>87</v>
      </c>
      <c r="AF316" s="93">
        <v>45931</v>
      </c>
      <c r="AG316" s="83" t="s">
        <v>1545</v>
      </c>
      <c r="AH316" s="80" t="s">
        <v>42</v>
      </c>
      <c r="AI316" s="39" t="s">
        <v>1551</v>
      </c>
    </row>
    <row r="317" s="4" customFormat="1" ht="120" customHeight="1" spans="1:35">
      <c r="A317" s="35">
        <f t="shared" si="10"/>
        <v>162</v>
      </c>
      <c r="B317" s="42"/>
      <c r="C317" s="37" t="s">
        <v>1552</v>
      </c>
      <c r="D317" s="38" t="s">
        <v>55</v>
      </c>
      <c r="E317" s="39"/>
      <c r="F317" s="37" t="s">
        <v>1553</v>
      </c>
      <c r="G317" s="37" t="s">
        <v>1532</v>
      </c>
      <c r="H317" s="39"/>
      <c r="I317" s="37" t="s">
        <v>532</v>
      </c>
      <c r="J317" s="56" t="s">
        <v>1554</v>
      </c>
      <c r="K317" s="37" t="s">
        <v>195</v>
      </c>
      <c r="L317" s="39">
        <v>500</v>
      </c>
      <c r="M317" s="39"/>
      <c r="N317" s="37" t="s">
        <v>189</v>
      </c>
      <c r="O317" s="59"/>
      <c r="P317" s="39" t="s">
        <v>42</v>
      </c>
      <c r="Q317" s="39" t="s">
        <v>42</v>
      </c>
      <c r="R317" s="39" t="s">
        <v>42</v>
      </c>
      <c r="S317" s="39" t="s">
        <v>42</v>
      </c>
      <c r="T317" s="39" t="s">
        <v>42</v>
      </c>
      <c r="U317" s="39" t="s">
        <v>42</v>
      </c>
      <c r="V317" s="39" t="s">
        <v>42</v>
      </c>
      <c r="W317" s="77">
        <v>0</v>
      </c>
      <c r="X317" s="80"/>
      <c r="Y317" s="59"/>
      <c r="Z317" s="56"/>
      <c r="AA317" s="56"/>
      <c r="AB317" s="110"/>
      <c r="AC317" s="93"/>
      <c r="AD317" s="93"/>
      <c r="AE317" s="93"/>
      <c r="AF317" s="93"/>
      <c r="AG317" s="93"/>
      <c r="AH317" s="93"/>
      <c r="AI317" s="39"/>
    </row>
    <row r="318" s="4" customFormat="1" ht="120" customHeight="1" spans="1:35">
      <c r="A318" s="35">
        <f t="shared" si="10"/>
        <v>163</v>
      </c>
      <c r="B318" s="36"/>
      <c r="C318" s="37" t="s">
        <v>1555</v>
      </c>
      <c r="D318" s="38" t="s">
        <v>64</v>
      </c>
      <c r="E318" s="39"/>
      <c r="F318" s="39" t="s">
        <v>1556</v>
      </c>
      <c r="G318" s="37" t="s">
        <v>1532</v>
      </c>
      <c r="H318" s="39"/>
      <c r="I318" s="39" t="s">
        <v>1548</v>
      </c>
      <c r="J318" s="59" t="s">
        <v>1557</v>
      </c>
      <c r="K318" s="39" t="s">
        <v>424</v>
      </c>
      <c r="L318" s="39">
        <v>2000</v>
      </c>
      <c r="M318" s="39"/>
      <c r="N318" s="37" t="s">
        <v>189</v>
      </c>
      <c r="O318" s="59"/>
      <c r="P318" s="39" t="s">
        <v>42</v>
      </c>
      <c r="Q318" s="39" t="s">
        <v>42</v>
      </c>
      <c r="R318" s="39" t="s">
        <v>42</v>
      </c>
      <c r="S318" s="39" t="s">
        <v>42</v>
      </c>
      <c r="T318" s="39" t="s">
        <v>42</v>
      </c>
      <c r="U318" s="39" t="s">
        <v>42</v>
      </c>
      <c r="V318" s="39" t="s">
        <v>42</v>
      </c>
      <c r="W318" s="77">
        <v>0</v>
      </c>
      <c r="X318" s="80"/>
      <c r="Y318" s="59"/>
      <c r="Z318" s="56"/>
      <c r="AA318" s="56"/>
      <c r="AB318" s="111"/>
      <c r="AC318" s="39"/>
      <c r="AD318" s="39"/>
      <c r="AE318" s="39"/>
      <c r="AF318" s="39"/>
      <c r="AG318" s="39"/>
      <c r="AH318" s="39"/>
      <c r="AI318" s="39"/>
    </row>
    <row r="319" s="4" customFormat="1" ht="120" customHeight="1" spans="1:35">
      <c r="A319" s="35">
        <f t="shared" si="10"/>
        <v>164</v>
      </c>
      <c r="B319" s="36"/>
      <c r="C319" s="37" t="s">
        <v>1558</v>
      </c>
      <c r="D319" s="38" t="s">
        <v>55</v>
      </c>
      <c r="E319" s="37"/>
      <c r="F319" s="37" t="s">
        <v>531</v>
      </c>
      <c r="G319" s="37" t="s">
        <v>449</v>
      </c>
      <c r="H319" s="9"/>
      <c r="I319" s="37" t="s">
        <v>532</v>
      </c>
      <c r="J319" s="58" t="s">
        <v>1559</v>
      </c>
      <c r="K319" s="37" t="s">
        <v>195</v>
      </c>
      <c r="L319" s="39">
        <v>1400</v>
      </c>
      <c r="M319" s="39"/>
      <c r="N319" s="37" t="s">
        <v>189</v>
      </c>
      <c r="O319" s="59"/>
      <c r="P319" s="39"/>
      <c r="Q319" s="39"/>
      <c r="R319" s="39"/>
      <c r="S319" s="39"/>
      <c r="T319" s="39"/>
      <c r="U319" s="39"/>
      <c r="V319" s="39"/>
      <c r="W319" s="77"/>
      <c r="X319" s="80"/>
      <c r="Y319" s="59"/>
      <c r="Z319" s="56"/>
      <c r="AA319" s="56"/>
      <c r="AB319" s="111"/>
      <c r="AC319" s="39"/>
      <c r="AD319" s="39"/>
      <c r="AE319" s="39"/>
      <c r="AF319" s="39"/>
      <c r="AG319" s="39"/>
      <c r="AH319" s="39"/>
      <c r="AI319" s="39"/>
    </row>
    <row r="320" s="4" customFormat="1" ht="120" customHeight="1" spans="1:35">
      <c r="A320" s="35">
        <f t="shared" si="10"/>
        <v>165</v>
      </c>
      <c r="B320" s="36"/>
      <c r="C320" s="37" t="s">
        <v>1560</v>
      </c>
      <c r="D320" s="38" t="s">
        <v>64</v>
      </c>
      <c r="E320" s="37"/>
      <c r="F320" s="37" t="s">
        <v>531</v>
      </c>
      <c r="G320" s="37" t="s">
        <v>329</v>
      </c>
      <c r="H320" s="47"/>
      <c r="I320" s="37" t="s">
        <v>532</v>
      </c>
      <c r="J320" s="59" t="s">
        <v>1561</v>
      </c>
      <c r="K320" s="37" t="s">
        <v>195</v>
      </c>
      <c r="L320" s="39">
        <v>1500</v>
      </c>
      <c r="M320" s="39"/>
      <c r="N320" s="37" t="s">
        <v>189</v>
      </c>
      <c r="O320" s="59"/>
      <c r="P320" s="39"/>
      <c r="Q320" s="39"/>
      <c r="R320" s="39"/>
      <c r="S320" s="39"/>
      <c r="T320" s="39"/>
      <c r="U320" s="39"/>
      <c r="V320" s="39"/>
      <c r="W320" s="77"/>
      <c r="X320" s="80"/>
      <c r="Y320" s="59"/>
      <c r="Z320" s="56"/>
      <c r="AA320" s="56"/>
      <c r="AB320" s="111"/>
      <c r="AC320" s="39"/>
      <c r="AD320" s="39"/>
      <c r="AE320" s="39"/>
      <c r="AF320" s="39"/>
      <c r="AG320" s="39"/>
      <c r="AH320" s="39"/>
      <c r="AI320" s="39"/>
    </row>
    <row r="321" s="4" customFormat="1" ht="120" customHeight="1" spans="1:35">
      <c r="A321" s="35">
        <f t="shared" si="10"/>
        <v>166</v>
      </c>
      <c r="B321" s="36"/>
      <c r="C321" s="37" t="s">
        <v>1562</v>
      </c>
      <c r="D321" s="38" t="s">
        <v>55</v>
      </c>
      <c r="E321" s="37"/>
      <c r="F321" s="37" t="s">
        <v>531</v>
      </c>
      <c r="G321" s="37" t="s">
        <v>449</v>
      </c>
      <c r="H321" s="47"/>
      <c r="I321" s="37" t="s">
        <v>532</v>
      </c>
      <c r="J321" s="59" t="s">
        <v>1563</v>
      </c>
      <c r="K321" s="37" t="s">
        <v>195</v>
      </c>
      <c r="L321" s="39">
        <v>5500</v>
      </c>
      <c r="M321" s="39"/>
      <c r="N321" s="37" t="s">
        <v>189</v>
      </c>
      <c r="O321" s="59"/>
      <c r="P321" s="39"/>
      <c r="Q321" s="39"/>
      <c r="R321" s="39"/>
      <c r="S321" s="39"/>
      <c r="T321" s="39"/>
      <c r="U321" s="39"/>
      <c r="V321" s="39"/>
      <c r="W321" s="77"/>
      <c r="X321" s="80"/>
      <c r="Y321" s="59"/>
      <c r="Z321" s="56"/>
      <c r="AA321" s="56"/>
      <c r="AB321" s="111"/>
      <c r="AC321" s="39"/>
      <c r="AD321" s="39"/>
      <c r="AE321" s="39"/>
      <c r="AF321" s="39"/>
      <c r="AG321" s="39"/>
      <c r="AH321" s="39"/>
      <c r="AI321" s="39"/>
    </row>
    <row r="322" s="4" customFormat="1" ht="120" customHeight="1" spans="1:35">
      <c r="A322" s="35">
        <f t="shared" si="10"/>
        <v>167</v>
      </c>
      <c r="B322" s="36"/>
      <c r="C322" s="37" t="s">
        <v>1564</v>
      </c>
      <c r="D322" s="38" t="s">
        <v>55</v>
      </c>
      <c r="E322" s="37"/>
      <c r="F322" s="37" t="s">
        <v>531</v>
      </c>
      <c r="G322" s="37" t="s">
        <v>449</v>
      </c>
      <c r="H322" s="43"/>
      <c r="I322" s="37" t="s">
        <v>532</v>
      </c>
      <c r="J322" s="56" t="s">
        <v>1565</v>
      </c>
      <c r="K322" s="37" t="s">
        <v>195</v>
      </c>
      <c r="L322" s="39">
        <v>6891.2</v>
      </c>
      <c r="M322" s="39"/>
      <c r="N322" s="37" t="s">
        <v>189</v>
      </c>
      <c r="O322" s="59"/>
      <c r="P322" s="39">
        <v>30</v>
      </c>
      <c r="Q322" s="39" t="s">
        <v>42</v>
      </c>
      <c r="R322" s="39" t="s">
        <v>42</v>
      </c>
      <c r="S322" s="39" t="s">
        <v>42</v>
      </c>
      <c r="T322" s="39" t="s">
        <v>42</v>
      </c>
      <c r="U322" s="39" t="s">
        <v>42</v>
      </c>
      <c r="V322" s="39" t="s">
        <v>42</v>
      </c>
      <c r="W322" s="77">
        <v>150</v>
      </c>
      <c r="X322" s="80"/>
      <c r="Y322" s="59"/>
      <c r="Z322" s="56"/>
      <c r="AA322" s="56"/>
      <c r="AB322" s="111"/>
      <c r="AC322" s="39"/>
      <c r="AD322" s="39"/>
      <c r="AE322" s="39"/>
      <c r="AF322" s="39"/>
      <c r="AG322" s="39"/>
      <c r="AH322" s="39"/>
      <c r="AI322" s="39"/>
    </row>
    <row r="323" s="4" customFormat="1" ht="50" customHeight="1" spans="1:35">
      <c r="A323" s="30" t="s">
        <v>1566</v>
      </c>
      <c r="B323" s="31"/>
      <c r="C323" s="32"/>
      <c r="D323" s="40"/>
      <c r="E323" s="35"/>
      <c r="F323" s="35"/>
      <c r="G323" s="35"/>
      <c r="H323" s="35"/>
      <c r="I323" s="35"/>
      <c r="J323" s="63"/>
      <c r="K323" s="35"/>
      <c r="L323" s="41">
        <f>SUM(L324:L325)</f>
        <v>2300</v>
      </c>
      <c r="M323" s="41">
        <f>SUM(M324:M325)</f>
        <v>1800</v>
      </c>
      <c r="N323" s="41"/>
      <c r="O323" s="64"/>
      <c r="P323" s="35"/>
      <c r="Q323" s="35"/>
      <c r="R323" s="35"/>
      <c r="S323" s="35"/>
      <c r="T323" s="35"/>
      <c r="U323" s="35"/>
      <c r="V323" s="35"/>
      <c r="W323" s="78"/>
      <c r="X323" s="64"/>
      <c r="Y323" s="64"/>
      <c r="Z323" s="41">
        <f>SUM(Z324:Z325)</f>
        <v>1337</v>
      </c>
      <c r="AA323" s="41">
        <f>SUM(AA324:AA325)</f>
        <v>1337</v>
      </c>
      <c r="AB323" s="94"/>
      <c r="AC323" s="35"/>
      <c r="AD323" s="35"/>
      <c r="AE323" s="35"/>
      <c r="AF323" s="35"/>
      <c r="AG323" s="35"/>
      <c r="AH323" s="35"/>
      <c r="AI323" s="35"/>
    </row>
    <row r="324" s="4" customFormat="1" ht="120" customHeight="1" spans="1:35">
      <c r="A324" s="35">
        <f>A322+1</f>
        <v>168</v>
      </c>
      <c r="B324" s="36"/>
      <c r="C324" s="134" t="s">
        <v>1567</v>
      </c>
      <c r="D324" s="130" t="s">
        <v>419</v>
      </c>
      <c r="E324" s="39"/>
      <c r="F324" s="39" t="s">
        <v>1568</v>
      </c>
      <c r="G324" s="80" t="s">
        <v>1569</v>
      </c>
      <c r="H324" s="39"/>
      <c r="I324" s="39" t="s">
        <v>1570</v>
      </c>
      <c r="J324" s="59" t="s">
        <v>1571</v>
      </c>
      <c r="K324" s="39" t="s">
        <v>424</v>
      </c>
      <c r="L324" s="39">
        <v>1800</v>
      </c>
      <c r="M324" s="39">
        <v>1800</v>
      </c>
      <c r="N324" s="37" t="s">
        <v>92</v>
      </c>
      <c r="O324" s="246" t="s">
        <v>216</v>
      </c>
      <c r="P324" s="37">
        <v>20</v>
      </c>
      <c r="Q324" s="39" t="s">
        <v>42</v>
      </c>
      <c r="R324" s="39" t="s">
        <v>42</v>
      </c>
      <c r="S324" s="39" t="s">
        <v>42</v>
      </c>
      <c r="T324" s="39" t="s">
        <v>42</v>
      </c>
      <c r="U324" s="39">
        <v>15</v>
      </c>
      <c r="V324" s="39">
        <v>5</v>
      </c>
      <c r="W324" s="77">
        <v>200</v>
      </c>
      <c r="X324" s="44" t="s">
        <v>48</v>
      </c>
      <c r="Y324" s="44" t="s">
        <v>1572</v>
      </c>
      <c r="Z324" s="44">
        <v>1337</v>
      </c>
      <c r="AA324" s="44">
        <v>1337</v>
      </c>
      <c r="AB324" s="111" t="s">
        <v>1573</v>
      </c>
      <c r="AC324" s="240" t="s">
        <v>48</v>
      </c>
      <c r="AD324" s="39" t="s">
        <v>113</v>
      </c>
      <c r="AE324" s="39" t="s">
        <v>94</v>
      </c>
      <c r="AF324" s="39" t="s">
        <v>106</v>
      </c>
      <c r="AG324" s="44" t="s">
        <v>1574</v>
      </c>
      <c r="AH324" s="44" t="s">
        <v>1575</v>
      </c>
      <c r="AI324" s="39" t="s">
        <v>1111</v>
      </c>
    </row>
    <row r="325" s="4" customFormat="1" ht="120" customHeight="1" spans="1:35">
      <c r="A325" s="35">
        <f>A324+1</f>
        <v>169</v>
      </c>
      <c r="B325" s="36"/>
      <c r="C325" s="37" t="s">
        <v>1576</v>
      </c>
      <c r="D325" s="38" t="s">
        <v>390</v>
      </c>
      <c r="E325" s="39"/>
      <c r="F325" s="37" t="s">
        <v>1577</v>
      </c>
      <c r="G325" s="80" t="s">
        <v>1569</v>
      </c>
      <c r="H325" s="39"/>
      <c r="I325" s="37" t="s">
        <v>1578</v>
      </c>
      <c r="J325" s="58" t="s">
        <v>1579</v>
      </c>
      <c r="K325" s="37" t="s">
        <v>195</v>
      </c>
      <c r="L325" s="39">
        <v>500</v>
      </c>
      <c r="M325" s="39"/>
      <c r="N325" s="37" t="s">
        <v>189</v>
      </c>
      <c r="O325" s="58"/>
      <c r="P325" s="39">
        <v>6</v>
      </c>
      <c r="Q325" s="39" t="s">
        <v>42</v>
      </c>
      <c r="R325" s="39" t="s">
        <v>42</v>
      </c>
      <c r="S325" s="39" t="s">
        <v>42</v>
      </c>
      <c r="T325" s="39" t="s">
        <v>42</v>
      </c>
      <c r="U325" s="39" t="s">
        <v>42</v>
      </c>
      <c r="V325" s="39">
        <v>6</v>
      </c>
      <c r="W325" s="77">
        <v>60</v>
      </c>
      <c r="X325" s="37"/>
      <c r="Y325" s="58"/>
      <c r="Z325" s="58"/>
      <c r="AA325" s="58"/>
      <c r="AB325" s="111"/>
      <c r="AC325" s="39"/>
      <c r="AD325" s="39"/>
      <c r="AE325" s="39"/>
      <c r="AF325" s="39"/>
      <c r="AG325" s="39"/>
      <c r="AH325" s="39"/>
      <c r="AI325" s="39"/>
    </row>
    <row r="326" s="4" customFormat="1" ht="50" customHeight="1" spans="1:35">
      <c r="A326" s="30" t="s">
        <v>1580</v>
      </c>
      <c r="B326" s="31"/>
      <c r="C326" s="32"/>
      <c r="D326" s="40"/>
      <c r="E326" s="35"/>
      <c r="F326" s="35"/>
      <c r="G326" s="35"/>
      <c r="H326" s="35"/>
      <c r="I326" s="35"/>
      <c r="J326" s="63"/>
      <c r="K326" s="35"/>
      <c r="L326" s="41">
        <f>SUM(L327:L328)</f>
        <v>1500</v>
      </c>
      <c r="M326" s="41">
        <f>SUM(M327:M328)</f>
        <v>0</v>
      </c>
      <c r="N326" s="41"/>
      <c r="O326" s="64"/>
      <c r="P326" s="35"/>
      <c r="Q326" s="35"/>
      <c r="R326" s="35"/>
      <c r="S326" s="35"/>
      <c r="T326" s="35"/>
      <c r="U326" s="35"/>
      <c r="V326" s="35"/>
      <c r="W326" s="78"/>
      <c r="X326" s="64"/>
      <c r="Y326" s="64"/>
      <c r="Z326" s="41">
        <f>SUM(Z327:Z328)</f>
        <v>0</v>
      </c>
      <c r="AA326" s="41">
        <f>SUM(AA327:AA328)</f>
        <v>0</v>
      </c>
      <c r="AB326" s="94"/>
      <c r="AC326" s="35"/>
      <c r="AD326" s="35"/>
      <c r="AE326" s="35"/>
      <c r="AF326" s="35"/>
      <c r="AG326" s="35"/>
      <c r="AH326" s="35"/>
      <c r="AI326" s="35"/>
    </row>
    <row r="327" s="4" customFormat="1" ht="120" customHeight="1" spans="1:35">
      <c r="A327" s="35">
        <f t="shared" ref="A327:A332" si="11">A325+1</f>
        <v>170</v>
      </c>
      <c r="B327" s="36"/>
      <c r="C327" s="37" t="s">
        <v>1581</v>
      </c>
      <c r="D327" s="38" t="s">
        <v>55</v>
      </c>
      <c r="E327" s="39"/>
      <c r="F327" s="37" t="s">
        <v>1582</v>
      </c>
      <c r="G327" s="37" t="s">
        <v>873</v>
      </c>
      <c r="H327" s="39"/>
      <c r="I327" s="37" t="s">
        <v>1580</v>
      </c>
      <c r="J327" s="58" t="s">
        <v>1583</v>
      </c>
      <c r="K327" s="37" t="s">
        <v>195</v>
      </c>
      <c r="L327" s="39">
        <v>800</v>
      </c>
      <c r="M327" s="39"/>
      <c r="N327" s="37" t="s">
        <v>189</v>
      </c>
      <c r="O327" s="67"/>
      <c r="P327" s="39" t="s">
        <v>42</v>
      </c>
      <c r="Q327" s="39" t="s">
        <v>42</v>
      </c>
      <c r="R327" s="39" t="s">
        <v>42</v>
      </c>
      <c r="S327" s="39" t="s">
        <v>42</v>
      </c>
      <c r="T327" s="39" t="s">
        <v>42</v>
      </c>
      <c r="U327" s="39" t="s">
        <v>42</v>
      </c>
      <c r="V327" s="39" t="s">
        <v>42</v>
      </c>
      <c r="W327" s="77"/>
      <c r="X327" s="83"/>
      <c r="Y327" s="67"/>
      <c r="Z327" s="117"/>
      <c r="AA327" s="117"/>
      <c r="AB327" s="110"/>
      <c r="AC327" s="93"/>
      <c r="AD327" s="93"/>
      <c r="AE327" s="39"/>
      <c r="AF327" s="39"/>
      <c r="AG327" s="39"/>
      <c r="AH327" s="39"/>
      <c r="AI327" s="39"/>
    </row>
    <row r="328" s="4" customFormat="1" ht="120" customHeight="1" spans="1:35">
      <c r="A328" s="35">
        <f>A327+1</f>
        <v>171</v>
      </c>
      <c r="B328" s="36"/>
      <c r="C328" s="37" t="s">
        <v>1584</v>
      </c>
      <c r="D328" s="38" t="s">
        <v>55</v>
      </c>
      <c r="E328" s="39"/>
      <c r="F328" s="37" t="s">
        <v>1582</v>
      </c>
      <c r="G328" s="37" t="s">
        <v>1585</v>
      </c>
      <c r="H328" s="39"/>
      <c r="I328" s="37" t="s">
        <v>1580</v>
      </c>
      <c r="J328" s="56" t="s">
        <v>1586</v>
      </c>
      <c r="K328" s="37" t="s">
        <v>195</v>
      </c>
      <c r="L328" s="37">
        <v>700</v>
      </c>
      <c r="M328" s="37"/>
      <c r="N328" s="37" t="s">
        <v>189</v>
      </c>
      <c r="O328" s="58"/>
      <c r="P328" s="39" t="s">
        <v>42</v>
      </c>
      <c r="Q328" s="39" t="s">
        <v>42</v>
      </c>
      <c r="R328" s="39" t="s">
        <v>42</v>
      </c>
      <c r="S328" s="39" t="s">
        <v>42</v>
      </c>
      <c r="T328" s="39" t="s">
        <v>42</v>
      </c>
      <c r="U328" s="39" t="s">
        <v>42</v>
      </c>
      <c r="V328" s="39" t="s">
        <v>42</v>
      </c>
      <c r="W328" s="77"/>
      <c r="X328" s="37"/>
      <c r="Y328" s="58"/>
      <c r="Z328" s="58"/>
      <c r="AA328" s="58"/>
      <c r="AB328" s="198"/>
      <c r="AC328" s="114"/>
      <c r="AD328" s="114"/>
      <c r="AE328" s="35"/>
      <c r="AF328" s="35"/>
      <c r="AG328" s="35"/>
      <c r="AH328" s="35"/>
      <c r="AI328" s="35"/>
    </row>
    <row r="329" s="4" customFormat="1" ht="50" customHeight="1" spans="1:35">
      <c r="A329" s="30" t="s">
        <v>341</v>
      </c>
      <c r="B329" s="31"/>
      <c r="C329" s="32"/>
      <c r="D329" s="40"/>
      <c r="E329" s="35"/>
      <c r="F329" s="35"/>
      <c r="G329" s="35"/>
      <c r="H329" s="35"/>
      <c r="I329" s="35"/>
      <c r="J329" s="63"/>
      <c r="K329" s="35"/>
      <c r="L329" s="41">
        <f>SUM(L330:L330)</f>
        <v>800</v>
      </c>
      <c r="M329" s="41">
        <f>SUM(M330:M330)</f>
        <v>0</v>
      </c>
      <c r="N329" s="41"/>
      <c r="O329" s="64"/>
      <c r="P329" s="35"/>
      <c r="Q329" s="35"/>
      <c r="R329" s="35"/>
      <c r="S329" s="35"/>
      <c r="T329" s="35"/>
      <c r="U329" s="35"/>
      <c r="V329" s="35"/>
      <c r="W329" s="78"/>
      <c r="X329" s="64"/>
      <c r="Y329" s="64"/>
      <c r="Z329" s="41">
        <f>SUM(Z330:Z330)</f>
        <v>0</v>
      </c>
      <c r="AA329" s="41">
        <f>SUM(AA330:AA330)</f>
        <v>0</v>
      </c>
      <c r="AB329" s="94"/>
      <c r="AC329" s="35"/>
      <c r="AD329" s="35"/>
      <c r="AE329" s="35"/>
      <c r="AF329" s="35"/>
      <c r="AG329" s="35"/>
      <c r="AH329" s="35"/>
      <c r="AI329" s="35"/>
    </row>
    <row r="330" s="4" customFormat="1" ht="120" customHeight="1" spans="1:35">
      <c r="A330" s="35">
        <f t="shared" si="11"/>
        <v>172</v>
      </c>
      <c r="B330" s="36"/>
      <c r="C330" s="134" t="s">
        <v>1587</v>
      </c>
      <c r="D330" s="38" t="s">
        <v>55</v>
      </c>
      <c r="E330" s="39"/>
      <c r="F330" s="39" t="s">
        <v>1588</v>
      </c>
      <c r="G330" s="80" t="s">
        <v>1589</v>
      </c>
      <c r="H330" s="39"/>
      <c r="I330" s="39" t="s">
        <v>1590</v>
      </c>
      <c r="J330" s="58" t="s">
        <v>1591</v>
      </c>
      <c r="K330" s="39" t="s">
        <v>634</v>
      </c>
      <c r="L330" s="35">
        <v>800</v>
      </c>
      <c r="M330" s="39"/>
      <c r="N330" s="37" t="s">
        <v>189</v>
      </c>
      <c r="O330" s="59" t="s">
        <v>42</v>
      </c>
      <c r="P330" s="39" t="s">
        <v>42</v>
      </c>
      <c r="Q330" s="39" t="s">
        <v>42</v>
      </c>
      <c r="R330" s="39" t="s">
        <v>42</v>
      </c>
      <c r="S330" s="39" t="s">
        <v>42</v>
      </c>
      <c r="T330" s="39" t="s">
        <v>42</v>
      </c>
      <c r="U330" s="39" t="s">
        <v>42</v>
      </c>
      <c r="V330" s="39" t="s">
        <v>42</v>
      </c>
      <c r="W330" s="77"/>
      <c r="X330" s="37"/>
      <c r="Y330" s="59"/>
      <c r="Z330" s="56"/>
      <c r="AA330" s="56"/>
      <c r="AB330" s="110" t="s">
        <v>1592</v>
      </c>
      <c r="AC330" s="80"/>
      <c r="AD330" s="39"/>
      <c r="AE330" s="39"/>
      <c r="AF330" s="39"/>
      <c r="AG330" s="80" t="s">
        <v>42</v>
      </c>
      <c r="AH330" s="39" t="s">
        <v>1593</v>
      </c>
      <c r="AI330" s="39"/>
    </row>
    <row r="331" s="4" customFormat="1" ht="50" customHeight="1" spans="1:35">
      <c r="A331" s="30" t="s">
        <v>1594</v>
      </c>
      <c r="B331" s="31"/>
      <c r="C331" s="32"/>
      <c r="D331" s="40"/>
      <c r="E331" s="35"/>
      <c r="F331" s="35"/>
      <c r="G331" s="35"/>
      <c r="H331" s="35"/>
      <c r="I331" s="35"/>
      <c r="J331" s="63"/>
      <c r="K331" s="35"/>
      <c r="L331" s="41">
        <f>SUM(L332)</f>
        <v>2000</v>
      </c>
      <c r="M331" s="41">
        <f>SUM(M332)</f>
        <v>1000</v>
      </c>
      <c r="N331" s="41"/>
      <c r="O331" s="64"/>
      <c r="P331" s="35"/>
      <c r="Q331" s="35"/>
      <c r="R331" s="35"/>
      <c r="S331" s="35"/>
      <c r="T331" s="35"/>
      <c r="U331" s="35"/>
      <c r="V331" s="35"/>
      <c r="W331" s="78"/>
      <c r="X331" s="64"/>
      <c r="Y331" s="64"/>
      <c r="Z331" s="41">
        <f>SUM(Z332)</f>
        <v>0</v>
      </c>
      <c r="AA331" s="41">
        <f>SUM(AA332)</f>
        <v>200</v>
      </c>
      <c r="AB331" s="94"/>
      <c r="AC331" s="35"/>
      <c r="AD331" s="35"/>
      <c r="AE331" s="35"/>
      <c r="AF331" s="35"/>
      <c r="AG331" s="35"/>
      <c r="AH331" s="35"/>
      <c r="AI331" s="35"/>
    </row>
    <row r="332" s="4" customFormat="1" ht="120" customHeight="1" spans="1:35">
      <c r="A332" s="35">
        <f t="shared" si="11"/>
        <v>173</v>
      </c>
      <c r="B332" s="36"/>
      <c r="C332" s="37" t="s">
        <v>1595</v>
      </c>
      <c r="D332" s="38" t="s">
        <v>64</v>
      </c>
      <c r="E332" s="35"/>
      <c r="F332" s="37" t="s">
        <v>1596</v>
      </c>
      <c r="G332" s="37" t="s">
        <v>1597</v>
      </c>
      <c r="H332" s="35"/>
      <c r="I332" s="37" t="s">
        <v>1051</v>
      </c>
      <c r="J332" s="56" t="s">
        <v>1598</v>
      </c>
      <c r="K332" s="37" t="s">
        <v>45</v>
      </c>
      <c r="L332" s="35">
        <v>2000</v>
      </c>
      <c r="M332" s="35">
        <v>1000</v>
      </c>
      <c r="N332" s="37" t="s">
        <v>92</v>
      </c>
      <c r="O332" s="58" t="s">
        <v>1599</v>
      </c>
      <c r="P332" s="35" t="s">
        <v>42</v>
      </c>
      <c r="Q332" s="35" t="s">
        <v>42</v>
      </c>
      <c r="R332" s="35" t="s">
        <v>42</v>
      </c>
      <c r="S332" s="35" t="s">
        <v>42</v>
      </c>
      <c r="T332" s="35" t="s">
        <v>42</v>
      </c>
      <c r="U332" s="35" t="s">
        <v>42</v>
      </c>
      <c r="V332" s="35" t="s">
        <v>42</v>
      </c>
      <c r="W332" s="35"/>
      <c r="X332" s="37"/>
      <c r="Y332" s="37"/>
      <c r="Z332" s="37"/>
      <c r="AA332" s="37">
        <v>200</v>
      </c>
      <c r="AB332" s="94" t="s">
        <v>1600</v>
      </c>
      <c r="AC332" s="83" t="s">
        <v>48</v>
      </c>
      <c r="AD332" s="39" t="s">
        <v>51</v>
      </c>
      <c r="AE332" s="39" t="s">
        <v>113</v>
      </c>
      <c r="AF332" s="93">
        <v>45931</v>
      </c>
      <c r="AG332" s="93"/>
      <c r="AH332" s="93"/>
      <c r="AI332" s="39" t="s">
        <v>1601</v>
      </c>
    </row>
    <row r="333" s="4" customFormat="1" ht="50" customHeight="1" spans="1:35">
      <c r="A333" s="30" t="s">
        <v>306</v>
      </c>
      <c r="B333" s="31"/>
      <c r="C333" s="32"/>
      <c r="D333" s="40"/>
      <c r="E333" s="35"/>
      <c r="F333" s="35"/>
      <c r="G333" s="35"/>
      <c r="H333" s="35"/>
      <c r="I333" s="35"/>
      <c r="J333" s="63"/>
      <c r="K333" s="35"/>
      <c r="L333" s="41">
        <f>SUM(L334:L336)</f>
        <v>103600</v>
      </c>
      <c r="M333" s="41">
        <f>SUM(M334:M336)</f>
        <v>0</v>
      </c>
      <c r="N333" s="41"/>
      <c r="O333" s="64"/>
      <c r="P333" s="35"/>
      <c r="Q333" s="35"/>
      <c r="R333" s="35"/>
      <c r="S333" s="35"/>
      <c r="T333" s="35"/>
      <c r="U333" s="35"/>
      <c r="V333" s="35"/>
      <c r="W333" s="78"/>
      <c r="X333" s="64"/>
      <c r="Y333" s="64"/>
      <c r="Z333" s="41">
        <f>SUM(Z334:Z336)</f>
        <v>0</v>
      </c>
      <c r="AA333" s="41">
        <f>SUM(AA334:AA336)</f>
        <v>0</v>
      </c>
      <c r="AB333" s="94"/>
      <c r="AC333" s="35"/>
      <c r="AD333" s="35"/>
      <c r="AE333" s="35"/>
      <c r="AF333" s="35"/>
      <c r="AG333" s="35"/>
      <c r="AH333" s="35"/>
      <c r="AI333" s="35"/>
    </row>
    <row r="334" s="4" customFormat="1" ht="120" customHeight="1" spans="1:35">
      <c r="A334" s="35">
        <f>A332+1</f>
        <v>174</v>
      </c>
      <c r="B334" s="36"/>
      <c r="C334" s="37" t="s">
        <v>1602</v>
      </c>
      <c r="D334" s="38" t="s">
        <v>40</v>
      </c>
      <c r="E334" s="39"/>
      <c r="F334" s="39" t="s">
        <v>1603</v>
      </c>
      <c r="G334" s="80" t="s">
        <v>1604</v>
      </c>
      <c r="H334" s="39"/>
      <c r="I334" s="39" t="s">
        <v>1605</v>
      </c>
      <c r="J334" s="58" t="s">
        <v>1606</v>
      </c>
      <c r="K334" s="39" t="s">
        <v>424</v>
      </c>
      <c r="L334" s="35">
        <v>2400</v>
      </c>
      <c r="M334" s="35"/>
      <c r="N334" s="37" t="s">
        <v>189</v>
      </c>
      <c r="O334" s="57"/>
      <c r="P334" s="39" t="s">
        <v>42</v>
      </c>
      <c r="Q334" s="39" t="s">
        <v>42</v>
      </c>
      <c r="R334" s="39" t="s">
        <v>42</v>
      </c>
      <c r="S334" s="39" t="s">
        <v>42</v>
      </c>
      <c r="T334" s="39" t="s">
        <v>42</v>
      </c>
      <c r="U334" s="39">
        <v>30</v>
      </c>
      <c r="V334" s="39" t="s">
        <v>42</v>
      </c>
      <c r="W334" s="77">
        <v>90</v>
      </c>
      <c r="X334" s="82"/>
      <c r="Y334" s="57"/>
      <c r="Z334" s="259"/>
      <c r="AA334" s="259"/>
      <c r="AB334" s="198"/>
      <c r="AC334" s="114"/>
      <c r="AD334" s="114"/>
      <c r="AE334" s="39"/>
      <c r="AF334" s="39"/>
      <c r="AG334" s="39"/>
      <c r="AH334" s="39"/>
      <c r="AI334" s="39"/>
    </row>
    <row r="335" s="4" customFormat="1" ht="120" customHeight="1" spans="1:35">
      <c r="A335" s="35">
        <f t="shared" ref="A335:A340" si="12">A334+1</f>
        <v>175</v>
      </c>
      <c r="B335" s="36"/>
      <c r="C335" s="37" t="s">
        <v>1607</v>
      </c>
      <c r="D335" s="38" t="s">
        <v>390</v>
      </c>
      <c r="E335" s="39"/>
      <c r="F335" s="37" t="s">
        <v>1608</v>
      </c>
      <c r="G335" s="37" t="s">
        <v>1609</v>
      </c>
      <c r="H335" s="39"/>
      <c r="I335" s="37" t="s">
        <v>306</v>
      </c>
      <c r="J335" s="56" t="s">
        <v>1610</v>
      </c>
      <c r="K335" s="37" t="s">
        <v>195</v>
      </c>
      <c r="L335" s="39">
        <v>1200</v>
      </c>
      <c r="M335" s="39"/>
      <c r="N335" s="37" t="s">
        <v>189</v>
      </c>
      <c r="O335" s="67"/>
      <c r="P335" s="39" t="s">
        <v>42</v>
      </c>
      <c r="Q335" s="39" t="s">
        <v>42</v>
      </c>
      <c r="R335" s="39" t="s">
        <v>42</v>
      </c>
      <c r="S335" s="39" t="s">
        <v>42</v>
      </c>
      <c r="T335" s="39" t="s">
        <v>42</v>
      </c>
      <c r="U335" s="39" t="s">
        <v>42</v>
      </c>
      <c r="V335" s="39" t="s">
        <v>42</v>
      </c>
      <c r="W335" s="39"/>
      <c r="X335" s="83"/>
      <c r="Y335" s="67"/>
      <c r="Z335" s="117"/>
      <c r="AA335" s="117"/>
      <c r="AB335" s="198"/>
      <c r="AC335" s="114"/>
      <c r="AD335" s="114"/>
      <c r="AE335" s="39"/>
      <c r="AF335" s="39"/>
      <c r="AG335" s="39"/>
      <c r="AH335" s="39"/>
      <c r="AI335" s="39"/>
    </row>
    <row r="336" s="4" customFormat="1" ht="120" customHeight="1" spans="1:35">
      <c r="A336" s="35">
        <f t="shared" si="12"/>
        <v>176</v>
      </c>
      <c r="B336" s="36"/>
      <c r="C336" s="134" t="s">
        <v>1611</v>
      </c>
      <c r="D336" s="130" t="s">
        <v>419</v>
      </c>
      <c r="E336" s="39"/>
      <c r="F336" s="39" t="s">
        <v>1612</v>
      </c>
      <c r="G336" s="80" t="s">
        <v>1604</v>
      </c>
      <c r="H336" s="39"/>
      <c r="I336" s="39" t="s">
        <v>1605</v>
      </c>
      <c r="J336" s="58" t="s">
        <v>1613</v>
      </c>
      <c r="K336" s="39" t="s">
        <v>424</v>
      </c>
      <c r="L336" s="35">
        <v>100000</v>
      </c>
      <c r="M336" s="39"/>
      <c r="N336" s="37" t="s">
        <v>189</v>
      </c>
      <c r="O336" s="59" t="s">
        <v>42</v>
      </c>
      <c r="P336" s="39">
        <v>80</v>
      </c>
      <c r="Q336" s="39">
        <v>45</v>
      </c>
      <c r="R336" s="39">
        <v>80</v>
      </c>
      <c r="S336" s="39" t="s">
        <v>42</v>
      </c>
      <c r="T336" s="39" t="s">
        <v>42</v>
      </c>
      <c r="U336" s="39">
        <v>10</v>
      </c>
      <c r="V336" s="39">
        <v>80</v>
      </c>
      <c r="W336" s="77"/>
      <c r="X336" s="80"/>
      <c r="Y336" s="59"/>
      <c r="Z336" s="56"/>
      <c r="AA336" s="56"/>
      <c r="AB336" s="111"/>
      <c r="AC336" s="39"/>
      <c r="AD336" s="39"/>
      <c r="AE336" s="39"/>
      <c r="AF336" s="39"/>
      <c r="AG336" s="39"/>
      <c r="AH336" s="39"/>
      <c r="AI336" s="39"/>
    </row>
    <row r="337" s="4" customFormat="1" ht="50" customHeight="1" spans="1:35">
      <c r="A337" s="30" t="s">
        <v>473</v>
      </c>
      <c r="B337" s="31"/>
      <c r="C337" s="32"/>
      <c r="D337" s="40"/>
      <c r="E337" s="35"/>
      <c r="F337" s="35"/>
      <c r="G337" s="35"/>
      <c r="H337" s="35"/>
      <c r="I337" s="35"/>
      <c r="J337" s="63"/>
      <c r="K337" s="35"/>
      <c r="L337" s="41">
        <f>SUM(L338:L340)</f>
        <v>4100</v>
      </c>
      <c r="M337" s="41">
        <f>SUM(M338:M340)</f>
        <v>0</v>
      </c>
      <c r="N337" s="41"/>
      <c r="O337" s="64"/>
      <c r="P337" s="35"/>
      <c r="Q337" s="35"/>
      <c r="R337" s="35"/>
      <c r="S337" s="35"/>
      <c r="T337" s="35"/>
      <c r="U337" s="35"/>
      <c r="V337" s="35"/>
      <c r="W337" s="78"/>
      <c r="X337" s="64"/>
      <c r="Y337" s="64"/>
      <c r="Z337" s="41">
        <f>SUM(Z338:Z340)</f>
        <v>0</v>
      </c>
      <c r="AA337" s="41">
        <f>SUM(AA338:AA340)</f>
        <v>0</v>
      </c>
      <c r="AB337" s="94"/>
      <c r="AC337" s="35"/>
      <c r="AD337" s="35"/>
      <c r="AE337" s="35"/>
      <c r="AF337" s="35"/>
      <c r="AG337" s="35"/>
      <c r="AH337" s="35"/>
      <c r="AI337" s="35"/>
    </row>
    <row r="338" s="4" customFormat="1" ht="120" customHeight="1" spans="1:35">
      <c r="A338" s="35">
        <f>A336+1</f>
        <v>177</v>
      </c>
      <c r="B338" s="36"/>
      <c r="C338" s="37" t="s">
        <v>1614</v>
      </c>
      <c r="D338" s="38" t="s">
        <v>390</v>
      </c>
      <c r="E338" s="39"/>
      <c r="F338" s="37" t="s">
        <v>472</v>
      </c>
      <c r="G338" s="37" t="s">
        <v>1615</v>
      </c>
      <c r="H338" s="39"/>
      <c r="I338" s="37" t="s">
        <v>473</v>
      </c>
      <c r="J338" s="58" t="s">
        <v>1616</v>
      </c>
      <c r="K338" s="37" t="s">
        <v>195</v>
      </c>
      <c r="L338" s="39">
        <v>3000</v>
      </c>
      <c r="M338" s="39"/>
      <c r="N338" s="37" t="s">
        <v>189</v>
      </c>
      <c r="O338" s="57" t="s">
        <v>1617</v>
      </c>
      <c r="P338" s="39">
        <v>3</v>
      </c>
      <c r="Q338" s="39" t="s">
        <v>42</v>
      </c>
      <c r="R338" s="39" t="s">
        <v>42</v>
      </c>
      <c r="S338" s="39" t="s">
        <v>42</v>
      </c>
      <c r="T338" s="39" t="s">
        <v>42</v>
      </c>
      <c r="U338" s="39" t="s">
        <v>42</v>
      </c>
      <c r="V338" s="39">
        <v>2</v>
      </c>
      <c r="W338" s="77">
        <v>9</v>
      </c>
      <c r="X338" s="82"/>
      <c r="Y338" s="57"/>
      <c r="Z338" s="57"/>
      <c r="AA338" s="57"/>
      <c r="AB338" s="110"/>
      <c r="AC338" s="93"/>
      <c r="AD338" s="93"/>
      <c r="AE338" s="93"/>
      <c r="AF338" s="93"/>
      <c r="AG338" s="93"/>
      <c r="AH338" s="93"/>
      <c r="AI338" s="93"/>
    </row>
    <row r="339" s="4" customFormat="1" ht="120" customHeight="1" spans="1:35">
      <c r="A339" s="35">
        <f t="shared" si="12"/>
        <v>178</v>
      </c>
      <c r="B339" s="36"/>
      <c r="C339" s="37" t="s">
        <v>1618</v>
      </c>
      <c r="D339" s="38" t="s">
        <v>55</v>
      </c>
      <c r="E339" s="39"/>
      <c r="F339" s="37" t="s">
        <v>472</v>
      </c>
      <c r="G339" s="37" t="s">
        <v>1615</v>
      </c>
      <c r="H339" s="39"/>
      <c r="I339" s="37" t="s">
        <v>473</v>
      </c>
      <c r="J339" s="56" t="s">
        <v>1619</v>
      </c>
      <c r="K339" s="37" t="s">
        <v>195</v>
      </c>
      <c r="L339" s="39">
        <v>600</v>
      </c>
      <c r="M339" s="39"/>
      <c r="N339" s="37" t="s">
        <v>189</v>
      </c>
      <c r="O339" s="67"/>
      <c r="P339" s="39"/>
      <c r="Q339" s="39"/>
      <c r="R339" s="39"/>
      <c r="S339" s="39"/>
      <c r="T339" s="39"/>
      <c r="U339" s="39"/>
      <c r="V339" s="39"/>
      <c r="W339" s="77"/>
      <c r="X339" s="83"/>
      <c r="Y339" s="67"/>
      <c r="Z339" s="117"/>
      <c r="AA339" s="117"/>
      <c r="AB339" s="110"/>
      <c r="AC339" s="93"/>
      <c r="AD339" s="93"/>
      <c r="AE339" s="39"/>
      <c r="AF339" s="39"/>
      <c r="AG339" s="39"/>
      <c r="AH339" s="39"/>
      <c r="AI339" s="39"/>
    </row>
    <row r="340" s="4" customFormat="1" ht="120" customHeight="1" spans="1:35">
      <c r="A340" s="35">
        <f t="shared" si="12"/>
        <v>179</v>
      </c>
      <c r="B340" s="42"/>
      <c r="C340" s="37" t="s">
        <v>1620</v>
      </c>
      <c r="D340" s="38" t="s">
        <v>55</v>
      </c>
      <c r="E340" s="39"/>
      <c r="F340" s="37" t="s">
        <v>1045</v>
      </c>
      <c r="G340" s="37" t="s">
        <v>1615</v>
      </c>
      <c r="H340" s="39"/>
      <c r="I340" s="37" t="s">
        <v>473</v>
      </c>
      <c r="J340" s="58" t="s">
        <v>1621</v>
      </c>
      <c r="K340" s="37" t="s">
        <v>195</v>
      </c>
      <c r="L340" s="39">
        <v>500</v>
      </c>
      <c r="M340" s="39"/>
      <c r="N340" s="37" t="s">
        <v>189</v>
      </c>
      <c r="O340" s="67"/>
      <c r="P340" s="39" t="s">
        <v>42</v>
      </c>
      <c r="Q340" s="39" t="s">
        <v>42</v>
      </c>
      <c r="R340" s="39" t="s">
        <v>42</v>
      </c>
      <c r="S340" s="39" t="s">
        <v>42</v>
      </c>
      <c r="T340" s="39" t="s">
        <v>42</v>
      </c>
      <c r="U340" s="39" t="s">
        <v>42</v>
      </c>
      <c r="V340" s="39" t="s">
        <v>42</v>
      </c>
      <c r="W340" s="77"/>
      <c r="X340" s="83"/>
      <c r="Y340" s="67"/>
      <c r="Z340" s="117"/>
      <c r="AA340" s="117"/>
      <c r="AB340" s="110"/>
      <c r="AC340" s="93"/>
      <c r="AD340" s="93"/>
      <c r="AE340" s="39"/>
      <c r="AF340" s="39"/>
      <c r="AG340" s="39"/>
      <c r="AH340" s="39"/>
      <c r="AI340" s="39"/>
    </row>
    <row r="341" s="4" customFormat="1" ht="50" customHeight="1" spans="1:35">
      <c r="A341" s="30" t="s">
        <v>350</v>
      </c>
      <c r="B341" s="31"/>
      <c r="C341" s="32"/>
      <c r="D341" s="40"/>
      <c r="E341" s="35"/>
      <c r="F341" s="35"/>
      <c r="G341" s="35"/>
      <c r="H341" s="35"/>
      <c r="I341" s="35"/>
      <c r="J341" s="63"/>
      <c r="K341" s="35"/>
      <c r="L341" s="41">
        <f>SUM(L342:L348)</f>
        <v>893715</v>
      </c>
      <c r="M341" s="41">
        <f>SUM(M342:M348)</f>
        <v>32500</v>
      </c>
      <c r="N341" s="41"/>
      <c r="O341" s="64"/>
      <c r="P341" s="35"/>
      <c r="Q341" s="35"/>
      <c r="R341" s="35"/>
      <c r="S341" s="35"/>
      <c r="T341" s="35"/>
      <c r="U341" s="35"/>
      <c r="V341" s="35"/>
      <c r="W341" s="78"/>
      <c r="X341" s="64"/>
      <c r="Y341" s="64"/>
      <c r="Z341" s="41">
        <f>SUM(Z342:Z348)</f>
        <v>0</v>
      </c>
      <c r="AA341" s="41">
        <f>SUM(AA342:AA348)+AA210+AA209</f>
        <v>1500</v>
      </c>
      <c r="AB341" s="94"/>
      <c r="AC341" s="35"/>
      <c r="AD341" s="35"/>
      <c r="AE341" s="35"/>
      <c r="AF341" s="35"/>
      <c r="AG341" s="35"/>
      <c r="AH341" s="35"/>
      <c r="AI341" s="35"/>
    </row>
    <row r="342" s="4" customFormat="1" ht="120" customHeight="1" spans="1:35">
      <c r="A342" s="35">
        <f>A340+1</f>
        <v>180</v>
      </c>
      <c r="B342" s="36"/>
      <c r="C342" s="37" t="s">
        <v>1622</v>
      </c>
      <c r="D342" s="38" t="s">
        <v>55</v>
      </c>
      <c r="E342" s="39" t="s">
        <v>108</v>
      </c>
      <c r="F342" s="37" t="s">
        <v>1623</v>
      </c>
      <c r="G342" s="37" t="s">
        <v>1103</v>
      </c>
      <c r="H342" s="37" t="s">
        <v>1624</v>
      </c>
      <c r="I342" s="37" t="s">
        <v>350</v>
      </c>
      <c r="J342" s="56" t="s">
        <v>1625</v>
      </c>
      <c r="K342" s="37" t="s">
        <v>45</v>
      </c>
      <c r="L342" s="35">
        <v>815100</v>
      </c>
      <c r="M342" s="35">
        <v>32000</v>
      </c>
      <c r="N342" s="37" t="s">
        <v>92</v>
      </c>
      <c r="O342" s="66" t="s">
        <v>1626</v>
      </c>
      <c r="P342" s="39">
        <v>4375.62</v>
      </c>
      <c r="Q342" s="39">
        <v>4</v>
      </c>
      <c r="R342" s="39"/>
      <c r="S342" s="39">
        <v>249</v>
      </c>
      <c r="T342" s="39"/>
      <c r="U342" s="39">
        <v>4181.53</v>
      </c>
      <c r="V342" s="39">
        <v>4375.62</v>
      </c>
      <c r="W342" s="77">
        <v>49212.88</v>
      </c>
      <c r="X342" s="81"/>
      <c r="Y342" s="66"/>
      <c r="Z342" s="66"/>
      <c r="AA342" s="66"/>
      <c r="AB342" s="260" t="s">
        <v>1627</v>
      </c>
      <c r="AC342" s="81"/>
      <c r="AD342" s="81" t="s">
        <v>1078</v>
      </c>
      <c r="AE342" s="39" t="s">
        <v>162</v>
      </c>
      <c r="AF342" s="93">
        <v>47818</v>
      </c>
      <c r="AG342" s="220" t="s">
        <v>1628</v>
      </c>
      <c r="AH342" s="37" t="s">
        <v>1629</v>
      </c>
      <c r="AI342" s="39" t="s">
        <v>1630</v>
      </c>
    </row>
    <row r="343" s="4" customFormat="1" ht="120" customHeight="1" spans="1:35">
      <c r="A343" s="35">
        <f t="shared" ref="A343:A348" si="13">A342+1</f>
        <v>181</v>
      </c>
      <c r="B343" s="42"/>
      <c r="C343" s="134" t="s">
        <v>1631</v>
      </c>
      <c r="D343" s="130" t="s">
        <v>419</v>
      </c>
      <c r="E343" s="39"/>
      <c r="F343" s="37" t="s">
        <v>1632</v>
      </c>
      <c r="G343" s="37" t="s">
        <v>704</v>
      </c>
      <c r="H343" s="39"/>
      <c r="I343" s="37" t="s">
        <v>350</v>
      </c>
      <c r="J343" s="58" t="s">
        <v>1633</v>
      </c>
      <c r="K343" s="37" t="s">
        <v>45</v>
      </c>
      <c r="L343" s="35">
        <v>500</v>
      </c>
      <c r="M343" s="35">
        <v>500</v>
      </c>
      <c r="N343" s="37" t="s">
        <v>92</v>
      </c>
      <c r="O343" s="58" t="s">
        <v>216</v>
      </c>
      <c r="P343" s="39">
        <v>30</v>
      </c>
      <c r="Q343" s="39">
        <v>0</v>
      </c>
      <c r="R343" s="39">
        <v>30</v>
      </c>
      <c r="S343" s="39">
        <v>0</v>
      </c>
      <c r="T343" s="39">
        <v>0</v>
      </c>
      <c r="U343" s="39">
        <v>30</v>
      </c>
      <c r="V343" s="39">
        <v>30</v>
      </c>
      <c r="W343" s="77">
        <v>210</v>
      </c>
      <c r="X343" s="258"/>
      <c r="Y343" s="258"/>
      <c r="Z343" s="261"/>
      <c r="AA343" s="258"/>
      <c r="AB343" s="262" t="s">
        <v>1634</v>
      </c>
      <c r="AC343" s="263"/>
      <c r="AD343" s="263" t="s">
        <v>1635</v>
      </c>
      <c r="AE343" s="36" t="s">
        <v>1636</v>
      </c>
      <c r="AF343" s="36" t="s">
        <v>1637</v>
      </c>
      <c r="AG343" s="96" t="s">
        <v>1638</v>
      </c>
      <c r="AH343" s="39"/>
      <c r="AI343" s="39" t="s">
        <v>476</v>
      </c>
    </row>
    <row r="344" s="4" customFormat="1" ht="120" customHeight="1" spans="1:35">
      <c r="A344" s="35">
        <f t="shared" si="13"/>
        <v>182</v>
      </c>
      <c r="B344" s="36"/>
      <c r="C344" s="37" t="s">
        <v>1639</v>
      </c>
      <c r="D344" s="38" t="s">
        <v>55</v>
      </c>
      <c r="E344" s="39"/>
      <c r="F344" s="37" t="s">
        <v>1640</v>
      </c>
      <c r="G344" s="37" t="s">
        <v>1103</v>
      </c>
      <c r="H344" s="39"/>
      <c r="I344" s="37" t="s">
        <v>350</v>
      </c>
      <c r="J344" s="56" t="s">
        <v>1641</v>
      </c>
      <c r="K344" s="37" t="s">
        <v>45</v>
      </c>
      <c r="L344" s="35">
        <v>500</v>
      </c>
      <c r="M344" s="35"/>
      <c r="N344" s="37" t="s">
        <v>189</v>
      </c>
      <c r="O344" s="257"/>
      <c r="P344" s="39">
        <v>20</v>
      </c>
      <c r="Q344" s="39" t="s">
        <v>42</v>
      </c>
      <c r="R344" s="39" t="s">
        <v>42</v>
      </c>
      <c r="S344" s="39" t="s">
        <v>42</v>
      </c>
      <c r="T344" s="39" t="s">
        <v>42</v>
      </c>
      <c r="U344" s="39">
        <v>15</v>
      </c>
      <c r="V344" s="39">
        <v>20</v>
      </c>
      <c r="W344" s="77">
        <v>100</v>
      </c>
      <c r="X344" s="108"/>
      <c r="Y344" s="257"/>
      <c r="Z344" s="264"/>
      <c r="AA344" s="264"/>
      <c r="AB344" s="227"/>
      <c r="AC344" s="109"/>
      <c r="AD344" s="109"/>
      <c r="AE344" s="39"/>
      <c r="AF344" s="39"/>
      <c r="AG344" s="39"/>
      <c r="AH344" s="39"/>
      <c r="AI344" s="39"/>
    </row>
    <row r="345" s="4" customFormat="1" ht="120" customHeight="1" spans="1:35">
      <c r="A345" s="35">
        <f t="shared" si="13"/>
        <v>183</v>
      </c>
      <c r="B345" s="36"/>
      <c r="C345" s="37" t="s">
        <v>1642</v>
      </c>
      <c r="D345" s="38" t="s">
        <v>55</v>
      </c>
      <c r="E345" s="39"/>
      <c r="F345" s="37" t="s">
        <v>1103</v>
      </c>
      <c r="G345" s="37" t="s">
        <v>1103</v>
      </c>
      <c r="H345" s="39"/>
      <c r="I345" s="37" t="s">
        <v>350</v>
      </c>
      <c r="J345" s="56" t="s">
        <v>1643</v>
      </c>
      <c r="K345" s="37" t="s">
        <v>195</v>
      </c>
      <c r="L345" s="35">
        <v>1000</v>
      </c>
      <c r="M345" s="35"/>
      <c r="N345" s="37" t="s">
        <v>189</v>
      </c>
      <c r="O345" s="257"/>
      <c r="P345" s="39" t="s">
        <v>42</v>
      </c>
      <c r="Q345" s="39" t="s">
        <v>42</v>
      </c>
      <c r="R345" s="39" t="s">
        <v>42</v>
      </c>
      <c r="S345" s="39" t="s">
        <v>42</v>
      </c>
      <c r="T345" s="39" t="s">
        <v>42</v>
      </c>
      <c r="U345" s="39" t="s">
        <v>42</v>
      </c>
      <c r="V345" s="39" t="s">
        <v>42</v>
      </c>
      <c r="W345" s="77"/>
      <c r="X345" s="108"/>
      <c r="Y345" s="257"/>
      <c r="Z345" s="264"/>
      <c r="AA345" s="264"/>
      <c r="AB345" s="227"/>
      <c r="AC345" s="109"/>
      <c r="AD345" s="109"/>
      <c r="AE345" s="39"/>
      <c r="AF345" s="39"/>
      <c r="AG345" s="39"/>
      <c r="AH345" s="39"/>
      <c r="AI345" s="39"/>
    </row>
    <row r="346" s="4" customFormat="1" ht="120" customHeight="1" spans="1:35">
      <c r="A346" s="35">
        <f t="shared" si="13"/>
        <v>184</v>
      </c>
      <c r="B346" s="36"/>
      <c r="C346" s="134" t="s">
        <v>1644</v>
      </c>
      <c r="D346" s="38" t="s">
        <v>40</v>
      </c>
      <c r="E346" s="39"/>
      <c r="F346" s="37" t="s">
        <v>1645</v>
      </c>
      <c r="G346" s="37" t="s">
        <v>1103</v>
      </c>
      <c r="H346" s="35"/>
      <c r="I346" s="37" t="s">
        <v>350</v>
      </c>
      <c r="J346" s="58" t="s">
        <v>1646</v>
      </c>
      <c r="K346" s="37" t="s">
        <v>45</v>
      </c>
      <c r="L346" s="39">
        <v>60000</v>
      </c>
      <c r="M346" s="39"/>
      <c r="N346" s="37" t="s">
        <v>189</v>
      </c>
      <c r="O346" s="59" t="s">
        <v>42</v>
      </c>
      <c r="P346" s="39">
        <v>304</v>
      </c>
      <c r="Q346" s="39">
        <v>0</v>
      </c>
      <c r="R346" s="39">
        <v>0</v>
      </c>
      <c r="S346" s="39">
        <v>259</v>
      </c>
      <c r="T346" s="39">
        <v>1</v>
      </c>
      <c r="U346" s="39">
        <v>600</v>
      </c>
      <c r="V346" s="39">
        <v>304</v>
      </c>
      <c r="W346" s="77">
        <v>8000</v>
      </c>
      <c r="X346" s="80"/>
      <c r="Y346" s="59"/>
      <c r="Z346" s="56"/>
      <c r="AA346" s="56"/>
      <c r="AB346" s="111" t="s">
        <v>1647</v>
      </c>
      <c r="AC346" s="39"/>
      <c r="AD346" s="39"/>
      <c r="AE346" s="39"/>
      <c r="AF346" s="39"/>
      <c r="AG346" s="39"/>
      <c r="AH346" s="37" t="s">
        <v>1638</v>
      </c>
      <c r="AI346" s="39"/>
    </row>
    <row r="347" s="4" customFormat="1" ht="120" customHeight="1" spans="1:35">
      <c r="A347" s="35">
        <f t="shared" si="13"/>
        <v>185</v>
      </c>
      <c r="B347" s="36"/>
      <c r="C347" s="37" t="s">
        <v>1648</v>
      </c>
      <c r="D347" s="38" t="s">
        <v>390</v>
      </c>
      <c r="E347" s="39" t="s">
        <v>56</v>
      </c>
      <c r="F347" s="37" t="s">
        <v>1103</v>
      </c>
      <c r="G347" s="37" t="s">
        <v>1103</v>
      </c>
      <c r="H347" s="39"/>
      <c r="I347" s="37" t="s">
        <v>350</v>
      </c>
      <c r="J347" s="58" t="s">
        <v>1649</v>
      </c>
      <c r="K347" s="37" t="s">
        <v>195</v>
      </c>
      <c r="L347" s="39">
        <v>5745</v>
      </c>
      <c r="M347" s="39"/>
      <c r="N347" s="37" t="s">
        <v>189</v>
      </c>
      <c r="O347" s="58"/>
      <c r="P347" s="39" t="s">
        <v>42</v>
      </c>
      <c r="Q347" s="39" t="s">
        <v>42</v>
      </c>
      <c r="R347" s="39" t="s">
        <v>42</v>
      </c>
      <c r="S347" s="39" t="s">
        <v>42</v>
      </c>
      <c r="T347" s="39" t="s">
        <v>42</v>
      </c>
      <c r="U347" s="39" t="s">
        <v>42</v>
      </c>
      <c r="V347" s="39" t="s">
        <v>42</v>
      </c>
      <c r="W347" s="77"/>
      <c r="X347" s="37"/>
      <c r="Y347" s="58"/>
      <c r="Z347" s="58"/>
      <c r="AA347" s="58"/>
      <c r="AB347" s="199" t="s">
        <v>1650</v>
      </c>
      <c r="AC347" s="93"/>
      <c r="AD347" s="93"/>
      <c r="AE347" s="39"/>
      <c r="AF347" s="39"/>
      <c r="AG347" s="39"/>
      <c r="AH347" s="39"/>
      <c r="AI347" s="39"/>
    </row>
    <row r="348" s="4" customFormat="1" ht="120" customHeight="1" spans="1:35">
      <c r="A348" s="35">
        <f t="shared" si="13"/>
        <v>186</v>
      </c>
      <c r="B348" s="36"/>
      <c r="C348" s="37" t="s">
        <v>1651</v>
      </c>
      <c r="D348" s="38" t="s">
        <v>390</v>
      </c>
      <c r="E348" s="39"/>
      <c r="F348" s="37" t="s">
        <v>1103</v>
      </c>
      <c r="G348" s="37" t="s">
        <v>1103</v>
      </c>
      <c r="H348" s="39"/>
      <c r="I348" s="37" t="s">
        <v>1652</v>
      </c>
      <c r="J348" s="58" t="s">
        <v>1653</v>
      </c>
      <c r="K348" s="37" t="s">
        <v>195</v>
      </c>
      <c r="L348" s="39">
        <v>10870</v>
      </c>
      <c r="M348" s="39"/>
      <c r="N348" s="37" t="s">
        <v>189</v>
      </c>
      <c r="O348" s="58"/>
      <c r="P348" s="39">
        <v>5</v>
      </c>
      <c r="Q348" s="39" t="s">
        <v>42</v>
      </c>
      <c r="R348" s="39" t="s">
        <v>42</v>
      </c>
      <c r="S348" s="39" t="s">
        <v>42</v>
      </c>
      <c r="T348" s="39" t="s">
        <v>42</v>
      </c>
      <c r="U348" s="39" t="s">
        <v>42</v>
      </c>
      <c r="V348" s="39">
        <v>5</v>
      </c>
      <c r="W348" s="77">
        <v>30</v>
      </c>
      <c r="X348" s="37"/>
      <c r="Y348" s="58"/>
      <c r="Z348" s="58"/>
      <c r="AA348" s="58"/>
      <c r="AB348" s="110"/>
      <c r="AC348" s="93"/>
      <c r="AD348" s="93"/>
      <c r="AE348" s="39"/>
      <c r="AF348" s="39"/>
      <c r="AG348" s="39"/>
      <c r="AH348" s="39"/>
      <c r="AI348" s="39"/>
    </row>
    <row r="349" s="4" customFormat="1" ht="50" customHeight="1" spans="1:35">
      <c r="A349" s="30" t="s">
        <v>376</v>
      </c>
      <c r="B349" s="31"/>
      <c r="C349" s="32"/>
      <c r="D349" s="40"/>
      <c r="E349" s="35"/>
      <c r="F349" s="35"/>
      <c r="G349" s="35"/>
      <c r="H349" s="35"/>
      <c r="I349" s="35"/>
      <c r="J349" s="63"/>
      <c r="K349" s="35"/>
      <c r="L349" s="41"/>
      <c r="M349" s="41"/>
      <c r="N349" s="41"/>
      <c r="O349" s="64"/>
      <c r="P349" s="35"/>
      <c r="Q349" s="35"/>
      <c r="R349" s="35"/>
      <c r="S349" s="35"/>
      <c r="T349" s="35"/>
      <c r="U349" s="35"/>
      <c r="V349" s="35"/>
      <c r="W349" s="78"/>
      <c r="X349" s="64"/>
      <c r="Y349" s="64"/>
      <c r="Z349" s="41"/>
      <c r="AA349" s="41"/>
      <c r="AB349" s="94"/>
      <c r="AC349" s="35"/>
      <c r="AD349" s="35"/>
      <c r="AE349" s="35"/>
      <c r="AF349" s="35"/>
      <c r="AG349" s="35"/>
      <c r="AH349" s="35"/>
      <c r="AI349" s="35"/>
    </row>
    <row r="350" s="4" customFormat="1" ht="50" customHeight="1" spans="1:35">
      <c r="A350" s="30" t="s">
        <v>1654</v>
      </c>
      <c r="B350" s="31"/>
      <c r="C350" s="32"/>
      <c r="D350" s="40"/>
      <c r="E350" s="35"/>
      <c r="F350" s="35"/>
      <c r="G350" s="35"/>
      <c r="H350" s="35"/>
      <c r="I350" s="35"/>
      <c r="J350" s="63"/>
      <c r="K350" s="35"/>
      <c r="L350" s="41">
        <f>L351</f>
        <v>13500</v>
      </c>
      <c r="M350" s="41">
        <f>M351</f>
        <v>2000</v>
      </c>
      <c r="N350" s="41"/>
      <c r="O350" s="64"/>
      <c r="P350" s="35"/>
      <c r="Q350" s="35"/>
      <c r="R350" s="35"/>
      <c r="S350" s="35"/>
      <c r="T350" s="35"/>
      <c r="U350" s="35"/>
      <c r="V350" s="35"/>
      <c r="W350" s="78"/>
      <c r="X350" s="64"/>
      <c r="Y350" s="64"/>
      <c r="Z350" s="41">
        <f>Z351</f>
        <v>600</v>
      </c>
      <c r="AA350" s="41">
        <f>AA351</f>
        <v>600</v>
      </c>
      <c r="AB350" s="94"/>
      <c r="AC350" s="35"/>
      <c r="AD350" s="35"/>
      <c r="AE350" s="35"/>
      <c r="AF350" s="35"/>
      <c r="AG350" s="35"/>
      <c r="AH350" s="35"/>
      <c r="AI350" s="35"/>
    </row>
    <row r="351" s="4" customFormat="1" ht="120" customHeight="1" spans="1:35">
      <c r="A351" s="35">
        <f>A348+1</f>
        <v>187</v>
      </c>
      <c r="B351" s="36"/>
      <c r="C351" s="37" t="s">
        <v>1655</v>
      </c>
      <c r="D351" s="38" t="s">
        <v>55</v>
      </c>
      <c r="E351" s="35"/>
      <c r="F351" s="35"/>
      <c r="G351" s="35"/>
      <c r="H351" s="35"/>
      <c r="I351" s="35"/>
      <c r="J351" s="63" t="s">
        <v>1656</v>
      </c>
      <c r="K351" s="37" t="s">
        <v>195</v>
      </c>
      <c r="L351" s="41">
        <v>13500</v>
      </c>
      <c r="M351" s="41">
        <v>2000</v>
      </c>
      <c r="N351" s="37" t="s">
        <v>46</v>
      </c>
      <c r="O351" s="58"/>
      <c r="P351" s="35"/>
      <c r="Q351" s="35"/>
      <c r="R351" s="35"/>
      <c r="S351" s="35"/>
      <c r="T351" s="35"/>
      <c r="U351" s="35"/>
      <c r="V351" s="35"/>
      <c r="W351" s="78"/>
      <c r="X351" s="37"/>
      <c r="Y351" s="58"/>
      <c r="Z351" s="35">
        <f>SUM(Z352:Z356)</f>
        <v>600</v>
      </c>
      <c r="AA351" s="35">
        <f>SUM(AA352:AA356)</f>
        <v>600</v>
      </c>
      <c r="AB351" s="94"/>
      <c r="AC351" s="80" t="s">
        <v>48</v>
      </c>
      <c r="AD351" s="35"/>
      <c r="AE351" s="35"/>
      <c r="AF351" s="35"/>
      <c r="AG351" s="35"/>
      <c r="AH351" s="35"/>
      <c r="AI351" s="39" t="s">
        <v>1657</v>
      </c>
    </row>
    <row r="352" s="4" customFormat="1" ht="100" customHeight="1" spans="1:35">
      <c r="A352" s="41"/>
      <c r="B352" s="36" t="s">
        <v>1658</v>
      </c>
      <c r="C352" s="37" t="s">
        <v>1659</v>
      </c>
      <c r="D352" s="38" t="s">
        <v>55</v>
      </c>
      <c r="E352" s="35"/>
      <c r="F352" s="37" t="s">
        <v>1660</v>
      </c>
      <c r="G352" s="37" t="s">
        <v>1660</v>
      </c>
      <c r="H352" s="35"/>
      <c r="I352" s="37" t="s">
        <v>1654</v>
      </c>
      <c r="J352" s="56" t="s">
        <v>1661</v>
      </c>
      <c r="K352" s="37" t="s">
        <v>195</v>
      </c>
      <c r="L352" s="35">
        <v>1000</v>
      </c>
      <c r="M352" s="35">
        <v>300</v>
      </c>
      <c r="N352" s="37" t="s">
        <v>92</v>
      </c>
      <c r="O352" s="57" t="s">
        <v>1662</v>
      </c>
      <c r="P352" s="39" t="s">
        <v>42</v>
      </c>
      <c r="Q352" s="39" t="s">
        <v>42</v>
      </c>
      <c r="R352" s="39" t="s">
        <v>42</v>
      </c>
      <c r="S352" s="39" t="s">
        <v>42</v>
      </c>
      <c r="T352" s="39" t="s">
        <v>42</v>
      </c>
      <c r="U352" s="39" t="s">
        <v>42</v>
      </c>
      <c r="V352" s="39" t="s">
        <v>42</v>
      </c>
      <c r="W352" s="77"/>
      <c r="X352" s="82"/>
      <c r="Y352" s="57"/>
      <c r="Z352" s="57"/>
      <c r="AA352" s="57"/>
      <c r="AB352" s="110"/>
      <c r="AC352" s="93"/>
      <c r="AD352" s="93" t="s">
        <v>162</v>
      </c>
      <c r="AE352" s="39" t="s">
        <v>211</v>
      </c>
      <c r="AF352" s="93">
        <v>45778</v>
      </c>
      <c r="AG352" s="93" t="s">
        <v>1663</v>
      </c>
      <c r="AH352" s="37" t="s">
        <v>1664</v>
      </c>
      <c r="AI352" s="39" t="s">
        <v>1665</v>
      </c>
    </row>
    <row r="353" s="4" customFormat="1" ht="100" customHeight="1" spans="1:35">
      <c r="A353" s="41"/>
      <c r="B353" s="36" t="s">
        <v>1666</v>
      </c>
      <c r="C353" s="37" t="s">
        <v>1667</v>
      </c>
      <c r="D353" s="38" t="s">
        <v>55</v>
      </c>
      <c r="E353" s="35"/>
      <c r="F353" s="37" t="s">
        <v>1660</v>
      </c>
      <c r="G353" s="37" t="s">
        <v>1660</v>
      </c>
      <c r="H353" s="35"/>
      <c r="I353" s="37" t="s">
        <v>1654</v>
      </c>
      <c r="J353" s="56" t="s">
        <v>1668</v>
      </c>
      <c r="K353" s="37" t="s">
        <v>195</v>
      </c>
      <c r="L353" s="35">
        <v>2000</v>
      </c>
      <c r="M353" s="35">
        <v>1000</v>
      </c>
      <c r="N353" s="37" t="s">
        <v>92</v>
      </c>
      <c r="O353" s="67" t="s">
        <v>1669</v>
      </c>
      <c r="P353" s="39" t="s">
        <v>42</v>
      </c>
      <c r="Q353" s="39" t="s">
        <v>42</v>
      </c>
      <c r="R353" s="39" t="s">
        <v>42</v>
      </c>
      <c r="S353" s="39" t="s">
        <v>42</v>
      </c>
      <c r="T353" s="39" t="s">
        <v>42</v>
      </c>
      <c r="U353" s="39" t="s">
        <v>42</v>
      </c>
      <c r="V353" s="39" t="s">
        <v>42</v>
      </c>
      <c r="W353" s="77"/>
      <c r="X353" s="83"/>
      <c r="Y353" s="67"/>
      <c r="Z353" s="117"/>
      <c r="AA353" s="117"/>
      <c r="AB353" s="110"/>
      <c r="AC353" s="93"/>
      <c r="AD353" s="93" t="s">
        <v>95</v>
      </c>
      <c r="AE353" s="39" t="s">
        <v>70</v>
      </c>
      <c r="AF353" s="93">
        <v>45992</v>
      </c>
      <c r="AG353" s="93" t="s">
        <v>1663</v>
      </c>
      <c r="AH353" s="37" t="s">
        <v>1664</v>
      </c>
      <c r="AI353" s="39" t="s">
        <v>268</v>
      </c>
    </row>
    <row r="354" s="4" customFormat="1" ht="100" customHeight="1" spans="1:35">
      <c r="A354" s="41"/>
      <c r="B354" s="36" t="s">
        <v>1670</v>
      </c>
      <c r="C354" s="37" t="s">
        <v>1671</v>
      </c>
      <c r="D354" s="38" t="s">
        <v>55</v>
      </c>
      <c r="E354" s="35"/>
      <c r="F354" s="37" t="s">
        <v>1660</v>
      </c>
      <c r="G354" s="37" t="s">
        <v>1660</v>
      </c>
      <c r="H354" s="35"/>
      <c r="I354" s="37" t="s">
        <v>1654</v>
      </c>
      <c r="J354" s="56" t="s">
        <v>1672</v>
      </c>
      <c r="K354" s="37" t="s">
        <v>195</v>
      </c>
      <c r="L354" s="35">
        <v>550</v>
      </c>
      <c r="M354" s="35">
        <v>350</v>
      </c>
      <c r="N354" s="37" t="s">
        <v>92</v>
      </c>
      <c r="O354" s="67" t="s">
        <v>1673</v>
      </c>
      <c r="P354" s="39" t="s">
        <v>42</v>
      </c>
      <c r="Q354" s="39" t="s">
        <v>42</v>
      </c>
      <c r="R354" s="39" t="s">
        <v>42</v>
      </c>
      <c r="S354" s="39" t="s">
        <v>42</v>
      </c>
      <c r="T354" s="39" t="s">
        <v>42</v>
      </c>
      <c r="U354" s="39" t="s">
        <v>42</v>
      </c>
      <c r="V354" s="39" t="s">
        <v>42</v>
      </c>
      <c r="W354" s="77"/>
      <c r="X354" s="83"/>
      <c r="Y354" s="67"/>
      <c r="Z354" s="117"/>
      <c r="AA354" s="117"/>
      <c r="AB354" s="110"/>
      <c r="AC354" s="93"/>
      <c r="AD354" s="93" t="s">
        <v>95</v>
      </c>
      <c r="AE354" s="39" t="s">
        <v>70</v>
      </c>
      <c r="AF354" s="93">
        <v>45992</v>
      </c>
      <c r="AG354" s="93" t="s">
        <v>1663</v>
      </c>
      <c r="AH354" s="37" t="s">
        <v>1664</v>
      </c>
      <c r="AI354" s="39" t="s">
        <v>268</v>
      </c>
    </row>
    <row r="355" s="4" customFormat="1" ht="100" customHeight="1" spans="1:35">
      <c r="A355" s="41"/>
      <c r="B355" s="36" t="s">
        <v>1674</v>
      </c>
      <c r="C355" s="37" t="s">
        <v>1675</v>
      </c>
      <c r="D355" s="38" t="s">
        <v>55</v>
      </c>
      <c r="E355" s="35"/>
      <c r="F355" s="37" t="s">
        <v>1660</v>
      </c>
      <c r="G355" s="37" t="s">
        <v>1660</v>
      </c>
      <c r="H355" s="35"/>
      <c r="I355" s="37" t="s">
        <v>1654</v>
      </c>
      <c r="J355" s="56" t="s">
        <v>1676</v>
      </c>
      <c r="K355" s="37" t="s">
        <v>195</v>
      </c>
      <c r="L355" s="35">
        <v>1000</v>
      </c>
      <c r="M355" s="35">
        <v>150</v>
      </c>
      <c r="N355" s="37" t="s">
        <v>92</v>
      </c>
      <c r="O355" s="67" t="s">
        <v>1677</v>
      </c>
      <c r="P355" s="39" t="s">
        <v>42</v>
      </c>
      <c r="Q355" s="39" t="s">
        <v>42</v>
      </c>
      <c r="R355" s="39" t="s">
        <v>42</v>
      </c>
      <c r="S355" s="39" t="s">
        <v>42</v>
      </c>
      <c r="T355" s="39" t="s">
        <v>42</v>
      </c>
      <c r="U355" s="39" t="s">
        <v>42</v>
      </c>
      <c r="V355" s="39" t="s">
        <v>42</v>
      </c>
      <c r="W355" s="77"/>
      <c r="X355" s="82" t="s">
        <v>48</v>
      </c>
      <c r="Y355" s="59" t="s">
        <v>1678</v>
      </c>
      <c r="Z355" s="107">
        <v>600</v>
      </c>
      <c r="AA355" s="107">
        <v>600</v>
      </c>
      <c r="AB355" s="253" t="s">
        <v>1679</v>
      </c>
      <c r="AC355" s="83" t="s">
        <v>48</v>
      </c>
      <c r="AD355" s="93" t="s">
        <v>95</v>
      </c>
      <c r="AE355" s="39" t="s">
        <v>70</v>
      </c>
      <c r="AF355" s="93">
        <v>45992</v>
      </c>
      <c r="AG355" s="93" t="s">
        <v>1663</v>
      </c>
      <c r="AH355" s="37" t="s">
        <v>1664</v>
      </c>
      <c r="AI355" s="39" t="s">
        <v>268</v>
      </c>
    </row>
    <row r="356" s="4" customFormat="1" ht="100" customHeight="1" spans="1:35">
      <c r="A356" s="41"/>
      <c r="B356" s="36" t="s">
        <v>1680</v>
      </c>
      <c r="C356" s="37" t="s">
        <v>1681</v>
      </c>
      <c r="D356" s="38" t="s">
        <v>55</v>
      </c>
      <c r="E356" s="35"/>
      <c r="F356" s="37" t="s">
        <v>1660</v>
      </c>
      <c r="G356" s="37" t="s">
        <v>1660</v>
      </c>
      <c r="H356" s="35"/>
      <c r="I356" s="37" t="s">
        <v>1654</v>
      </c>
      <c r="J356" s="56" t="s">
        <v>1682</v>
      </c>
      <c r="K356" s="37" t="s">
        <v>195</v>
      </c>
      <c r="L356" s="35">
        <v>800</v>
      </c>
      <c r="M356" s="35">
        <v>200</v>
      </c>
      <c r="N356" s="37" t="s">
        <v>92</v>
      </c>
      <c r="O356" s="67" t="s">
        <v>1683</v>
      </c>
      <c r="P356" s="39" t="s">
        <v>42</v>
      </c>
      <c r="Q356" s="39" t="s">
        <v>42</v>
      </c>
      <c r="R356" s="39" t="s">
        <v>42</v>
      </c>
      <c r="S356" s="39" t="s">
        <v>42</v>
      </c>
      <c r="T356" s="39" t="s">
        <v>42</v>
      </c>
      <c r="U356" s="39" t="s">
        <v>42</v>
      </c>
      <c r="V356" s="39" t="s">
        <v>42</v>
      </c>
      <c r="W356" s="77"/>
      <c r="X356" s="83"/>
      <c r="Y356" s="67"/>
      <c r="Z356" s="117"/>
      <c r="AA356" s="117"/>
      <c r="AB356" s="110"/>
      <c r="AC356" s="93"/>
      <c r="AD356" s="93" t="s">
        <v>95</v>
      </c>
      <c r="AE356" s="39" t="s">
        <v>70</v>
      </c>
      <c r="AF356" s="93">
        <v>45992</v>
      </c>
      <c r="AG356" s="93" t="s">
        <v>1663</v>
      </c>
      <c r="AH356" s="37" t="s">
        <v>1664</v>
      </c>
      <c r="AI356" s="39" t="s">
        <v>268</v>
      </c>
    </row>
    <row r="357" s="4" customFormat="1" ht="50" customHeight="1" spans="1:35">
      <c r="A357" s="30" t="s">
        <v>1684</v>
      </c>
      <c r="B357" s="31"/>
      <c r="C357" s="32"/>
      <c r="D357" s="40"/>
      <c r="E357" s="35"/>
      <c r="F357" s="35"/>
      <c r="G357" s="35"/>
      <c r="H357" s="35"/>
      <c r="I357" s="35"/>
      <c r="J357" s="63"/>
      <c r="K357" s="35"/>
      <c r="L357" s="41"/>
      <c r="M357" s="41"/>
      <c r="N357" s="35"/>
      <c r="O357" s="58"/>
      <c r="P357" s="35"/>
      <c r="Q357" s="35"/>
      <c r="R357" s="35"/>
      <c r="S357" s="35"/>
      <c r="T357" s="35"/>
      <c r="U357" s="35"/>
      <c r="V357" s="35"/>
      <c r="W357" s="78"/>
      <c r="X357" s="37"/>
      <c r="Y357" s="58"/>
      <c r="Z357" s="63"/>
      <c r="AA357" s="63"/>
      <c r="AB357" s="94"/>
      <c r="AC357" s="35"/>
      <c r="AD357" s="35"/>
      <c r="AE357" s="35"/>
      <c r="AF357" s="35"/>
      <c r="AG357" s="35"/>
      <c r="AH357" s="35"/>
      <c r="AI357" s="35"/>
    </row>
    <row r="358" s="4" customFormat="1" ht="50" customHeight="1" spans="1:35">
      <c r="A358" s="30" t="s">
        <v>380</v>
      </c>
      <c r="B358" s="31"/>
      <c r="C358" s="32"/>
      <c r="D358" s="40"/>
      <c r="E358" s="35"/>
      <c r="F358" s="35"/>
      <c r="G358" s="35"/>
      <c r="H358" s="35"/>
      <c r="I358" s="35"/>
      <c r="J358" s="63"/>
      <c r="K358" s="35"/>
      <c r="L358" s="41">
        <f>SUM(L359)</f>
        <v>889.25</v>
      </c>
      <c r="M358" s="41">
        <f>SUM(M359)</f>
        <v>889.25</v>
      </c>
      <c r="N358" s="41"/>
      <c r="O358" s="64"/>
      <c r="P358" s="41"/>
      <c r="Q358" s="41"/>
      <c r="R358" s="41"/>
      <c r="S358" s="41"/>
      <c r="T358" s="41"/>
      <c r="U358" s="41"/>
      <c r="V358" s="41"/>
      <c r="W358" s="41"/>
      <c r="X358" s="41"/>
      <c r="Y358" s="41"/>
      <c r="Z358" s="41">
        <f>SUM(Z359)</f>
        <v>170</v>
      </c>
      <c r="AA358" s="41">
        <f>SUM(AA359)</f>
        <v>170</v>
      </c>
      <c r="AB358" s="94"/>
      <c r="AC358" s="35"/>
      <c r="AD358" s="35"/>
      <c r="AE358" s="35"/>
      <c r="AF358" s="35"/>
      <c r="AG358" s="35"/>
      <c r="AH358" s="35"/>
      <c r="AI358" s="35"/>
    </row>
    <row r="359" s="4" customFormat="1" ht="120" customHeight="1" spans="1:35">
      <c r="A359" s="35">
        <f>A351+1</f>
        <v>188</v>
      </c>
      <c r="B359" s="36"/>
      <c r="C359" s="37" t="s">
        <v>1685</v>
      </c>
      <c r="D359" s="38" t="s">
        <v>1686</v>
      </c>
      <c r="E359" s="39"/>
      <c r="F359" s="37" t="s">
        <v>1039</v>
      </c>
      <c r="G359" s="37" t="s">
        <v>449</v>
      </c>
      <c r="H359" s="39"/>
      <c r="I359" s="37" t="s">
        <v>1687</v>
      </c>
      <c r="J359" s="58" t="s">
        <v>1688</v>
      </c>
      <c r="K359" s="37" t="s">
        <v>195</v>
      </c>
      <c r="L359" s="39">
        <v>889.25</v>
      </c>
      <c r="M359" s="39">
        <v>889.25</v>
      </c>
      <c r="N359" s="37" t="s">
        <v>92</v>
      </c>
      <c r="O359" s="58" t="s">
        <v>216</v>
      </c>
      <c r="P359" s="39">
        <v>5</v>
      </c>
      <c r="Q359" s="39" t="s">
        <v>42</v>
      </c>
      <c r="R359" s="39" t="s">
        <v>42</v>
      </c>
      <c r="S359" s="39" t="s">
        <v>42</v>
      </c>
      <c r="T359" s="39" t="s">
        <v>42</v>
      </c>
      <c r="U359" s="39" t="s">
        <v>42</v>
      </c>
      <c r="V359" s="39" t="s">
        <v>42</v>
      </c>
      <c r="W359" s="77">
        <v>30</v>
      </c>
      <c r="X359" s="37" t="s">
        <v>48</v>
      </c>
      <c r="Y359" s="37" t="s">
        <v>1689</v>
      </c>
      <c r="Z359" s="37">
        <v>170</v>
      </c>
      <c r="AA359" s="37">
        <v>170</v>
      </c>
      <c r="AB359" s="94" t="s">
        <v>1690</v>
      </c>
      <c r="AC359" s="213" t="s">
        <v>48</v>
      </c>
      <c r="AD359" s="172" t="s">
        <v>94</v>
      </c>
      <c r="AE359" s="39" t="s">
        <v>95</v>
      </c>
      <c r="AF359" s="39" t="s">
        <v>52</v>
      </c>
      <c r="AG359" s="181" t="s">
        <v>1691</v>
      </c>
      <c r="AH359" s="39"/>
      <c r="AI359" s="39" t="s">
        <v>96</v>
      </c>
    </row>
    <row r="360" s="4" customFormat="1" ht="50" customHeight="1" spans="1:35">
      <c r="A360" s="30" t="s">
        <v>1692</v>
      </c>
      <c r="B360" s="254"/>
      <c r="C360" s="255"/>
      <c r="D360" s="40"/>
      <c r="E360" s="35"/>
      <c r="F360" s="35"/>
      <c r="G360" s="35"/>
      <c r="H360" s="35"/>
      <c r="I360" s="35"/>
      <c r="J360" s="63"/>
      <c r="K360" s="35"/>
      <c r="L360" s="41">
        <f>SUM(L361)</f>
        <v>5700</v>
      </c>
      <c r="M360" s="41">
        <f>SUM(M361)</f>
        <v>5700</v>
      </c>
      <c r="N360" s="35"/>
      <c r="O360" s="58"/>
      <c r="P360" s="35"/>
      <c r="Q360" s="35"/>
      <c r="R360" s="35"/>
      <c r="S360" s="35"/>
      <c r="T360" s="35"/>
      <c r="U360" s="35"/>
      <c r="V360" s="35"/>
      <c r="W360" s="78"/>
      <c r="X360" s="37"/>
      <c r="Y360" s="58"/>
      <c r="Z360" s="63"/>
      <c r="AA360" s="63"/>
      <c r="AB360" s="94"/>
      <c r="AC360" s="35"/>
      <c r="AD360" s="35"/>
      <c r="AE360" s="35"/>
      <c r="AF360" s="35"/>
      <c r="AG360" s="35"/>
      <c r="AH360" s="35"/>
      <c r="AI360" s="35"/>
    </row>
    <row r="361" s="4" customFormat="1" ht="120" customHeight="1" spans="1:35">
      <c r="A361" s="39">
        <f>A359+1</f>
        <v>189</v>
      </c>
      <c r="B361" s="36"/>
      <c r="C361" s="37" t="s">
        <v>1693</v>
      </c>
      <c r="D361" s="38" t="s">
        <v>55</v>
      </c>
      <c r="E361" s="39"/>
      <c r="F361" s="37" t="s">
        <v>498</v>
      </c>
      <c r="G361" s="37" t="s">
        <v>498</v>
      </c>
      <c r="H361" s="39"/>
      <c r="I361" s="37" t="s">
        <v>357</v>
      </c>
      <c r="J361" s="58" t="s">
        <v>1694</v>
      </c>
      <c r="K361" s="37" t="s">
        <v>195</v>
      </c>
      <c r="L361" s="39">
        <v>5700</v>
      </c>
      <c r="M361" s="39">
        <v>5700</v>
      </c>
      <c r="N361" s="37" t="s">
        <v>189</v>
      </c>
      <c r="O361" s="67"/>
      <c r="P361" s="39"/>
      <c r="Q361" s="39"/>
      <c r="R361" s="39"/>
      <c r="S361" s="202"/>
      <c r="T361" s="39"/>
      <c r="U361" s="39"/>
      <c r="V361" s="39"/>
      <c r="W361" s="39">
        <v>5700</v>
      </c>
      <c r="X361" s="83"/>
      <c r="Y361" s="67"/>
      <c r="Z361" s="117"/>
      <c r="AA361" s="117"/>
      <c r="AB361" s="110"/>
      <c r="AC361" s="93"/>
      <c r="AD361" s="93"/>
      <c r="AE361" s="39"/>
      <c r="AF361" s="39"/>
      <c r="AG361" s="39"/>
      <c r="AH361" s="39"/>
      <c r="AI361" s="39"/>
    </row>
    <row r="362" s="4" customFormat="1" ht="53" customHeight="1" spans="1:35">
      <c r="A362" s="256"/>
      <c r="B362" s="36" t="s">
        <v>1695</v>
      </c>
      <c r="C362" s="37" t="s">
        <v>1696</v>
      </c>
      <c r="D362" s="38" t="s">
        <v>55</v>
      </c>
      <c r="E362" s="39"/>
      <c r="F362" s="39"/>
      <c r="G362" s="39"/>
      <c r="H362" s="39"/>
      <c r="I362" s="37" t="s">
        <v>1697</v>
      </c>
      <c r="J362" s="58" t="s">
        <v>1698</v>
      </c>
      <c r="K362" s="37" t="s">
        <v>195</v>
      </c>
      <c r="L362" s="39">
        <v>1000</v>
      </c>
      <c r="M362" s="39">
        <v>1000</v>
      </c>
      <c r="N362" s="37" t="s">
        <v>189</v>
      </c>
      <c r="O362" s="67"/>
      <c r="P362" s="39"/>
      <c r="Q362" s="39"/>
      <c r="R362" s="39"/>
      <c r="S362" s="202"/>
      <c r="T362" s="39"/>
      <c r="U362" s="39"/>
      <c r="V362" s="39"/>
      <c r="W362" s="77"/>
      <c r="X362" s="83"/>
      <c r="Y362" s="67"/>
      <c r="Z362" s="117"/>
      <c r="AA362" s="117"/>
      <c r="AB362" s="265" t="s">
        <v>1699</v>
      </c>
      <c r="AC362" s="93"/>
      <c r="AD362" s="93"/>
      <c r="AE362" s="39"/>
      <c r="AF362" s="39"/>
      <c r="AG362" s="39"/>
      <c r="AH362" s="39"/>
      <c r="AI362" s="39"/>
    </row>
    <row r="363" s="4" customFormat="1" ht="53" customHeight="1" spans="1:35">
      <c r="A363" s="256"/>
      <c r="B363" s="36" t="s">
        <v>1700</v>
      </c>
      <c r="C363" s="37" t="s">
        <v>1701</v>
      </c>
      <c r="D363" s="38" t="s">
        <v>55</v>
      </c>
      <c r="E363" s="39"/>
      <c r="F363" s="39"/>
      <c r="G363" s="39"/>
      <c r="H363" s="39"/>
      <c r="I363" s="37" t="s">
        <v>43</v>
      </c>
      <c r="J363" s="58" t="s">
        <v>1702</v>
      </c>
      <c r="K363" s="37" t="s">
        <v>195</v>
      </c>
      <c r="L363" s="39">
        <v>3400</v>
      </c>
      <c r="M363" s="39">
        <v>3400</v>
      </c>
      <c r="N363" s="37" t="s">
        <v>189</v>
      </c>
      <c r="O363" s="67"/>
      <c r="P363" s="39"/>
      <c r="Q363" s="39"/>
      <c r="R363" s="39"/>
      <c r="S363" s="202"/>
      <c r="T363" s="39"/>
      <c r="U363" s="39"/>
      <c r="V363" s="39"/>
      <c r="W363" s="77"/>
      <c r="X363" s="83"/>
      <c r="Y363" s="67"/>
      <c r="Z363" s="117"/>
      <c r="AA363" s="117"/>
      <c r="AB363" s="265" t="s">
        <v>1699</v>
      </c>
      <c r="AC363" s="93"/>
      <c r="AD363" s="93"/>
      <c r="AE363" s="39"/>
      <c r="AF363" s="39"/>
      <c r="AG363" s="39"/>
      <c r="AH363" s="39"/>
      <c r="AI363" s="39"/>
    </row>
    <row r="364" s="4" customFormat="1" ht="53" customHeight="1" spans="1:35">
      <c r="A364" s="256"/>
      <c r="B364" s="36" t="s">
        <v>1703</v>
      </c>
      <c r="C364" s="37" t="s">
        <v>1704</v>
      </c>
      <c r="D364" s="38" t="s">
        <v>55</v>
      </c>
      <c r="E364" s="39"/>
      <c r="F364" s="39"/>
      <c r="G364" s="39"/>
      <c r="H364" s="39"/>
      <c r="I364" s="37" t="s">
        <v>1697</v>
      </c>
      <c r="J364" s="58" t="s">
        <v>1705</v>
      </c>
      <c r="K364" s="37" t="s">
        <v>195</v>
      </c>
      <c r="L364" s="39">
        <v>800</v>
      </c>
      <c r="M364" s="39">
        <v>800</v>
      </c>
      <c r="N364" s="37" t="s">
        <v>189</v>
      </c>
      <c r="O364" s="67"/>
      <c r="P364" s="39"/>
      <c r="Q364" s="39"/>
      <c r="R364" s="39"/>
      <c r="S364" s="202"/>
      <c r="T364" s="39"/>
      <c r="U364" s="39"/>
      <c r="V364" s="39"/>
      <c r="W364" s="77"/>
      <c r="X364" s="83"/>
      <c r="Y364" s="67"/>
      <c r="Z364" s="117"/>
      <c r="AA364" s="117"/>
      <c r="AB364" s="92" t="s">
        <v>1706</v>
      </c>
      <c r="AC364" s="93"/>
      <c r="AD364" s="93"/>
      <c r="AE364" s="39"/>
      <c r="AF364" s="39"/>
      <c r="AG364" s="39"/>
      <c r="AH364" s="39"/>
      <c r="AI364" s="39"/>
    </row>
    <row r="365" s="4" customFormat="1" ht="53" customHeight="1" spans="1:35">
      <c r="A365" s="256"/>
      <c r="B365" s="36" t="s">
        <v>1707</v>
      </c>
      <c r="C365" s="37" t="s">
        <v>1708</v>
      </c>
      <c r="D365" s="38" t="s">
        <v>55</v>
      </c>
      <c r="E365" s="39"/>
      <c r="F365" s="39"/>
      <c r="G365" s="39"/>
      <c r="H365" s="39"/>
      <c r="I365" s="37" t="s">
        <v>1709</v>
      </c>
      <c r="J365" s="58" t="s">
        <v>1710</v>
      </c>
      <c r="K365" s="37" t="s">
        <v>195</v>
      </c>
      <c r="L365" s="39">
        <v>500</v>
      </c>
      <c r="M365" s="39">
        <v>500</v>
      </c>
      <c r="N365" s="37" t="s">
        <v>189</v>
      </c>
      <c r="O365" s="67"/>
      <c r="P365" s="39"/>
      <c r="Q365" s="39"/>
      <c r="R365" s="39"/>
      <c r="S365" s="202"/>
      <c r="T365" s="39"/>
      <c r="U365" s="39"/>
      <c r="V365" s="39"/>
      <c r="W365" s="77"/>
      <c r="X365" s="83"/>
      <c r="Y365" s="67"/>
      <c r="Z365" s="117"/>
      <c r="AA365" s="117"/>
      <c r="AB365" s="92" t="s">
        <v>1711</v>
      </c>
      <c r="AC365" s="93"/>
      <c r="AD365" s="93"/>
      <c r="AE365" s="39"/>
      <c r="AF365" s="39"/>
      <c r="AG365" s="39"/>
      <c r="AH365" s="39"/>
      <c r="AI365" s="39"/>
    </row>
    <row r="366" s="1" customFormat="1" ht="33" customHeight="1"/>
    <row r="367" s="1" customFormat="1" ht="33" customHeight="1"/>
    <row r="368" s="1" customFormat="1" ht="33" customHeight="1"/>
    <row r="369" s="1" customFormat="1" ht="33" customHeight="1"/>
    <row r="370" s="1" customFormat="1" ht="33" customHeight="1"/>
    <row r="371" s="1" customFormat="1" ht="33" customHeight="1"/>
    <row r="372" s="1" customFormat="1" ht="33" customHeight="1"/>
    <row r="373" s="1" customFormat="1" ht="33" customHeight="1"/>
    <row r="374" s="1" customFormat="1" ht="33" customHeight="1"/>
    <row r="375" s="1" customFormat="1" ht="33" customHeight="1"/>
    <row r="376" s="1" customFormat="1" ht="33" customHeight="1"/>
    <row r="377" s="1" customFormat="1" ht="33" customHeight="1"/>
    <row r="378" s="1" customFormat="1" ht="33" customHeight="1"/>
    <row r="379" s="1" customFormat="1" ht="33" customHeight="1"/>
    <row r="380" s="1" customFormat="1" ht="33" customHeight="1"/>
    <row r="381" s="1" customFormat="1" ht="33" customHeight="1"/>
    <row r="382" s="1" customFormat="1" ht="33" customHeight="1"/>
    <row r="383" s="1" customFormat="1" ht="33" customHeight="1"/>
    <row r="384" s="1" customFormat="1" ht="33" customHeight="1"/>
    <row r="385" s="1" customFormat="1" ht="33" customHeight="1"/>
    <row r="386" s="1" customFormat="1" ht="33" customHeight="1"/>
    <row r="387" s="1" customFormat="1" ht="33" customHeight="1"/>
    <row r="388" s="1" customFormat="1" ht="33" customHeight="1"/>
    <row r="389" s="1" customFormat="1" ht="33" customHeight="1"/>
    <row r="390" s="1" customFormat="1" ht="33" customHeight="1"/>
    <row r="391" s="1" customFormat="1" ht="33" customHeight="1"/>
    <row r="392" s="1" customFormat="1" ht="33" customHeight="1"/>
    <row r="393" s="1" customFormat="1" ht="33" customHeight="1"/>
    <row r="394" s="1" customFormat="1" ht="33" customHeight="1"/>
    <row r="395" s="1" customFormat="1" ht="33" customHeight="1"/>
    <row r="396" s="1" customFormat="1" ht="33" customHeight="1"/>
    <row r="397" s="1" customFormat="1" ht="33" customHeight="1"/>
    <row r="398" s="1" customFormat="1" ht="33" customHeight="1"/>
    <row r="399" s="1" customFormat="1" ht="33" customHeight="1"/>
    <row r="400" s="1" customFormat="1" ht="33" customHeight="1"/>
    <row r="401" s="1" customFormat="1" ht="33" customHeight="1"/>
    <row r="402" s="1" customFormat="1" ht="33" customHeight="1"/>
    <row r="403" s="1" customFormat="1" ht="33" customHeight="1"/>
    <row r="404" s="1" customFormat="1" ht="33" customHeight="1"/>
    <row r="405" s="1" customFormat="1" ht="33" customHeight="1"/>
    <row r="406" s="1" customFormat="1" ht="33" customHeight="1"/>
    <row r="407" s="1" customFormat="1" ht="33" customHeight="1"/>
    <row r="408" s="1" customFormat="1" ht="33" customHeight="1"/>
    <row r="409" s="1" customFormat="1" ht="33" customHeight="1"/>
    <row r="410" s="1" customFormat="1" ht="33" customHeight="1"/>
    <row r="411" s="1" customFormat="1" ht="33" customHeight="1"/>
    <row r="412" s="1" customFormat="1" ht="33" customHeight="1"/>
    <row r="413" s="1" customFormat="1" ht="33" customHeight="1"/>
    <row r="414" s="1" customFormat="1" ht="33" customHeight="1"/>
    <row r="415" s="1" customFormat="1" ht="33" customHeight="1"/>
    <row r="416" s="1" customFormat="1" ht="33" customHeight="1"/>
    <row r="417" s="1" customFormat="1" ht="33" customHeight="1"/>
    <row r="418" s="1" customFormat="1" ht="33" customHeight="1"/>
    <row r="419" s="1" customFormat="1" ht="33" customHeight="1"/>
    <row r="420" s="1" customFormat="1" ht="33" customHeight="1"/>
    <row r="421" s="1" customFormat="1" ht="33" customHeight="1"/>
    <row r="422" s="1" customFormat="1" ht="33" customHeight="1"/>
    <row r="423" s="1" customFormat="1" ht="33" customHeight="1"/>
    <row r="424" s="1" customFormat="1" ht="33" customHeight="1"/>
    <row r="425" s="1" customFormat="1" ht="33" customHeight="1"/>
    <row r="426" s="1" customFormat="1" ht="33" customHeight="1"/>
    <row r="427" s="1" customFormat="1" ht="33" customHeight="1"/>
    <row r="428" s="1" customFormat="1" ht="33" customHeight="1"/>
    <row r="429" s="1" customFormat="1" ht="33" customHeight="1"/>
    <row r="430" s="1" customFormat="1" ht="33" customHeight="1"/>
    <row r="431" s="1" customFormat="1" ht="33" customHeight="1"/>
    <row r="432" s="1" customFormat="1" ht="33" customHeight="1"/>
    <row r="433" s="1" customFormat="1" ht="33" customHeight="1"/>
    <row r="434" s="1" customFormat="1" ht="33" customHeight="1"/>
    <row r="435" s="1" customFormat="1" ht="33" customHeight="1"/>
    <row r="436" s="1" customFormat="1" ht="33" customHeight="1"/>
    <row r="437" s="1" customFormat="1" ht="33" customHeight="1"/>
    <row r="438" s="1" customFormat="1" ht="33" customHeight="1"/>
    <row r="439" s="1" customFormat="1" ht="33" customHeight="1"/>
    <row r="440" s="1" customFormat="1" ht="33" customHeight="1"/>
    <row r="441" s="1" customFormat="1" ht="33" customHeight="1"/>
    <row r="442" s="1" customFormat="1" ht="33" customHeight="1"/>
    <row r="443" s="1" customFormat="1" ht="33" customHeight="1"/>
    <row r="444" s="1" customFormat="1" ht="33" customHeight="1"/>
    <row r="445" s="1" customFormat="1" ht="33" customHeight="1"/>
    <row r="446" s="1" customFormat="1" ht="33" customHeight="1"/>
    <row r="447" s="1" customFormat="1" ht="33" customHeight="1"/>
    <row r="448" s="1" customFormat="1" ht="33" customHeight="1"/>
    <row r="449" s="1" customFormat="1" ht="33" customHeight="1"/>
    <row r="450" s="1" customFormat="1" ht="33" customHeight="1"/>
    <row r="451" s="1" customFormat="1" ht="33" customHeight="1"/>
    <row r="452" s="1" customFormat="1" ht="33" customHeight="1"/>
    <row r="453" s="1" customFormat="1" ht="33" customHeight="1"/>
    <row r="454" s="1" customFormat="1" ht="33" customHeight="1"/>
    <row r="455" s="1" customFormat="1" ht="33" customHeight="1"/>
    <row r="456" s="1" customFormat="1" ht="33" customHeight="1"/>
    <row r="457" s="1" customFormat="1" ht="33" customHeight="1"/>
    <row r="458" s="1" customFormat="1" ht="33" customHeight="1"/>
    <row r="459" s="1" customFormat="1" ht="33" customHeight="1"/>
    <row r="460" s="1" customFormat="1" ht="33" customHeight="1"/>
    <row r="461" s="1" customFormat="1" ht="33" customHeight="1"/>
    <row r="462" s="1" customFormat="1" ht="33" customHeight="1"/>
    <row r="463" s="1" customFormat="1" ht="33" customHeight="1"/>
    <row r="464" s="1" customFormat="1" ht="33" customHeight="1"/>
    <row r="465" s="1" customFormat="1" ht="33" customHeight="1"/>
    <row r="466" s="1" customFormat="1" ht="33" customHeight="1"/>
    <row r="467" s="1" customFormat="1" ht="33" customHeight="1"/>
    <row r="468" s="1" customFormat="1" ht="33" customHeight="1"/>
    <row r="469" s="1" customFormat="1" ht="33" customHeight="1"/>
    <row r="470" s="1" customFormat="1" ht="33" customHeight="1"/>
    <row r="471" s="1" customFormat="1" ht="33" customHeight="1"/>
    <row r="472" s="1" customFormat="1" ht="33" customHeight="1"/>
    <row r="473" s="1" customFormat="1" ht="33" customHeight="1"/>
    <row r="474" s="1" customFormat="1" ht="33" customHeight="1"/>
    <row r="475" s="1" customFormat="1" ht="33" customHeight="1"/>
    <row r="476" s="1" customFormat="1" ht="33" customHeight="1"/>
    <row r="477" s="1" customFormat="1" ht="33" customHeight="1"/>
    <row r="478" s="1" customFormat="1" ht="33" customHeight="1"/>
    <row r="479" s="1" customFormat="1" ht="33" customHeight="1"/>
    <row r="480" s="1" customFormat="1" ht="33" customHeight="1"/>
    <row r="481" s="1" customFormat="1" ht="33" customHeight="1"/>
    <row r="482" s="1" customFormat="1" ht="33" customHeight="1"/>
    <row r="483" s="1" customFormat="1" ht="33" customHeight="1"/>
    <row r="484" s="1" customFormat="1" ht="33" customHeight="1"/>
    <row r="485" s="1" customFormat="1" ht="33" customHeight="1"/>
    <row r="486" s="1" customFormat="1" ht="33" customHeight="1"/>
    <row r="487" s="1" customFormat="1" ht="33" customHeight="1"/>
    <row r="488" s="1" customFormat="1" ht="33" customHeight="1"/>
    <row r="489" s="1" customFormat="1" ht="33" customHeight="1"/>
    <row r="490" s="1" customFormat="1" ht="33" customHeight="1"/>
    <row r="491" s="1" customFormat="1" ht="33" customHeight="1"/>
    <row r="492" s="1" customFormat="1" ht="33" customHeight="1"/>
    <row r="493" s="1" customFormat="1" ht="33" customHeight="1"/>
    <row r="494" s="1" customFormat="1" ht="33" customHeight="1"/>
    <row r="495" s="1" customFormat="1" ht="33" customHeight="1"/>
    <row r="496" s="1" customFormat="1" ht="33" customHeight="1"/>
    <row r="497" s="1" customFormat="1" ht="33" customHeight="1"/>
    <row r="498" s="1" customFormat="1" ht="33" customHeight="1"/>
    <row r="499" s="1" customFormat="1" ht="33" customHeight="1"/>
    <row r="500" s="1" customFormat="1" ht="33" customHeight="1"/>
    <row r="501" s="1" customFormat="1" ht="33" customHeight="1"/>
    <row r="502" s="1" customFormat="1" ht="33" customHeight="1"/>
    <row r="503" s="1" customFormat="1" ht="33" customHeight="1"/>
    <row r="504" s="1" customFormat="1" ht="33" customHeight="1"/>
    <row r="505" s="1" customFormat="1" ht="33" customHeight="1"/>
    <row r="506" s="1" customFormat="1" ht="33" customHeight="1"/>
    <row r="507" s="1" customFormat="1" ht="33" customHeight="1"/>
    <row r="508" s="1" customFormat="1" ht="33" customHeight="1"/>
    <row r="509" s="1" customFormat="1" ht="33" customHeight="1"/>
    <row r="510" s="1" customFormat="1" ht="33" customHeight="1"/>
    <row r="511" s="1" customFormat="1" ht="33" customHeight="1"/>
    <row r="512" s="1" customFormat="1" ht="33" customHeight="1"/>
    <row r="513" s="1" customFormat="1" ht="33" customHeight="1"/>
    <row r="514" s="1" customFormat="1" ht="33" customHeight="1"/>
    <row r="515" s="1" customFormat="1" ht="33" customHeight="1"/>
    <row r="516" s="1" customFormat="1" ht="33" customHeight="1"/>
    <row r="517" s="1" customFormat="1" ht="33" customHeight="1"/>
    <row r="518" s="1" customFormat="1" ht="33" customHeight="1"/>
    <row r="519" s="1" customFormat="1" ht="33" customHeight="1"/>
    <row r="520" s="1" customFormat="1" ht="33" customHeight="1"/>
    <row r="521" s="1" customFormat="1" ht="33" customHeight="1"/>
    <row r="522" s="1" customFormat="1" ht="33" customHeight="1"/>
    <row r="523" s="1" customFormat="1" ht="33" customHeight="1"/>
    <row r="524" s="1" customFormat="1" ht="33" customHeight="1"/>
    <row r="525" s="1" customFormat="1" ht="33" customHeight="1"/>
    <row r="526" s="1" customFormat="1" ht="33" customHeight="1"/>
    <row r="527" s="1" customFormat="1" ht="33" customHeight="1"/>
    <row r="528" s="1" customFormat="1" ht="33" customHeight="1"/>
    <row r="529" s="1" customFormat="1" ht="33" customHeight="1"/>
    <row r="530" s="1" customFormat="1" ht="33" customHeight="1"/>
    <row r="531" s="1" customFormat="1" ht="33" customHeight="1"/>
    <row r="532" s="1" customFormat="1" ht="33" customHeight="1"/>
    <row r="533" s="1" customFormat="1" ht="33" customHeight="1"/>
    <row r="534" s="1" customFormat="1" ht="33" customHeight="1"/>
    <row r="535" s="1" customFormat="1" ht="33" customHeight="1"/>
    <row r="536" s="1" customFormat="1" ht="33" customHeight="1"/>
    <row r="537" s="1" customFormat="1" ht="33" customHeight="1"/>
    <row r="538" s="1" customFormat="1" ht="33" customHeight="1"/>
    <row r="539" s="1" customFormat="1" ht="33" customHeight="1"/>
    <row r="540" s="1" customFormat="1" ht="33" customHeight="1"/>
    <row r="541" s="1" customFormat="1" ht="33" customHeight="1"/>
    <row r="542" s="1" customFormat="1" ht="33" customHeight="1"/>
    <row r="543" s="1" customFormat="1" ht="33" customHeight="1"/>
    <row r="544" s="1" customFormat="1" ht="33" customHeight="1"/>
    <row r="545" s="1" customFormat="1" ht="33" customHeight="1"/>
    <row r="546" s="1" customFormat="1" ht="33" customHeight="1"/>
    <row r="547" s="1" customFormat="1" ht="33" customHeight="1"/>
    <row r="548" s="1" customFormat="1" ht="33" customHeight="1"/>
    <row r="549" s="1" customFormat="1" ht="33" customHeight="1"/>
    <row r="550" s="1" customFormat="1" ht="33" customHeight="1"/>
  </sheetData>
  <autoFilter ref="A3:XFD365">
    <extLst/>
  </autoFilter>
  <mergeCells count="60">
    <mergeCell ref="A1:AI1"/>
    <mergeCell ref="A2:G2"/>
    <mergeCell ref="P3:W3"/>
    <mergeCell ref="A5:C5"/>
    <mergeCell ref="A31:C31"/>
    <mergeCell ref="A50:C50"/>
    <mergeCell ref="A55:C55"/>
    <mergeCell ref="A66:C66"/>
    <mergeCell ref="A73:C73"/>
    <mergeCell ref="A78:C78"/>
    <mergeCell ref="A110:C110"/>
    <mergeCell ref="A113:C113"/>
    <mergeCell ref="A117:C117"/>
    <mergeCell ref="A125:C125"/>
    <mergeCell ref="A129:C129"/>
    <mergeCell ref="A131:C131"/>
    <mergeCell ref="A187:C187"/>
    <mergeCell ref="A189:C189"/>
    <mergeCell ref="A194:C194"/>
    <mergeCell ref="A200:C200"/>
    <mergeCell ref="A203:C203"/>
    <mergeCell ref="A207:C207"/>
    <mergeCell ref="A212:C212"/>
    <mergeCell ref="A218:C218"/>
    <mergeCell ref="A225:C225"/>
    <mergeCell ref="A240:C240"/>
    <mergeCell ref="A242:C242"/>
    <mergeCell ref="A251:C251"/>
    <mergeCell ref="A258:C258"/>
    <mergeCell ref="A272:C272"/>
    <mergeCell ref="A276:C276"/>
    <mergeCell ref="A292:C292"/>
    <mergeCell ref="A296:C296"/>
    <mergeCell ref="A302:C302"/>
    <mergeCell ref="A305:C305"/>
    <mergeCell ref="A312:C312"/>
    <mergeCell ref="A323:C323"/>
    <mergeCell ref="A326:C326"/>
    <mergeCell ref="A329:C329"/>
    <mergeCell ref="A331:C331"/>
    <mergeCell ref="A333:C333"/>
    <mergeCell ref="A337:C337"/>
    <mergeCell ref="A341:C341"/>
    <mergeCell ref="A349:C349"/>
    <mergeCell ref="A350:C350"/>
    <mergeCell ref="A357:C357"/>
    <mergeCell ref="A358:C358"/>
    <mergeCell ref="A360:C360"/>
    <mergeCell ref="E35:E37"/>
    <mergeCell ref="P23:P27"/>
    <mergeCell ref="Q23:Q27"/>
    <mergeCell ref="R23:R27"/>
    <mergeCell ref="S23:S27"/>
    <mergeCell ref="T23:T27"/>
    <mergeCell ref="U23:U27"/>
    <mergeCell ref="V23:V27"/>
    <mergeCell ref="W23:W27"/>
    <mergeCell ref="Z35:Z37"/>
    <mergeCell ref="Z303:Z304"/>
    <mergeCell ref="AA35:AA37"/>
  </mergeCells>
  <conditionalFormatting sqref="C56">
    <cfRule type="duplicateValues" dxfId="0" priority="4" stopIfTrue="1"/>
  </conditionalFormatting>
  <conditionalFormatting sqref="D56">
    <cfRule type="duplicateValues" dxfId="0" priority="11" stopIfTrue="1"/>
  </conditionalFormatting>
  <conditionalFormatting sqref="E56">
    <cfRule type="duplicateValues" dxfId="0" priority="14" stopIfTrue="1"/>
  </conditionalFormatting>
  <conditionalFormatting sqref="D57">
    <cfRule type="duplicateValues" dxfId="0" priority="10" stopIfTrue="1"/>
  </conditionalFormatting>
  <conditionalFormatting sqref="D61">
    <cfRule type="duplicateValues" dxfId="0" priority="9" stopIfTrue="1"/>
  </conditionalFormatting>
  <conditionalFormatting sqref="D62">
    <cfRule type="duplicateValues" dxfId="0" priority="8" stopIfTrue="1"/>
  </conditionalFormatting>
  <conditionalFormatting sqref="D63">
    <cfRule type="duplicateValues" dxfId="0" priority="7" stopIfTrue="1"/>
  </conditionalFormatting>
  <conditionalFormatting sqref="D64">
    <cfRule type="duplicateValues" dxfId="0" priority="6" stopIfTrue="1"/>
  </conditionalFormatting>
  <conditionalFormatting sqref="D65">
    <cfRule type="duplicateValues" dxfId="0" priority="5" stopIfTrue="1"/>
  </conditionalFormatting>
  <conditionalFormatting sqref="C346">
    <cfRule type="duplicateValues" dxfId="1" priority="2"/>
    <cfRule type="duplicateValues" dxfId="1" priority="3"/>
  </conditionalFormatting>
  <conditionalFormatting sqref="E346">
    <cfRule type="duplicateValues" dxfId="1" priority="12"/>
    <cfRule type="duplicateValues" dxfId="1" priority="13"/>
  </conditionalFormatting>
  <pageMargins left="0.751388888888889" right="0.751388888888889" top="1" bottom="1" header="0.5" footer="0.5"/>
  <pageSetup paperSize="8" scale="29" fitToHeight="0" orientation="portrait" horizontalDpi="600"/>
  <headerFooter>
    <oddFooter>&amp;C第 &amp;P 页</oddFooter>
  </headerFooter>
  <ignoredErrors>
    <ignoredError sqref="B82:B84" twoDigitTextYear="1"/>
    <ignoredError sqref="AA52" numberStoredAsText="1"/>
    <ignoredError sqref="L93 L87:M87 L175:L177 L148:M148 M145 L138 Z87:AA87 L55 L125 AA138 AA148 AA142"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你和我</cp:lastModifiedBy>
  <dcterms:created xsi:type="dcterms:W3CDTF">2024-02-28T07:21:00Z</dcterms:created>
  <dcterms:modified xsi:type="dcterms:W3CDTF">2024-07-12T02:48:29Z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98BBF0B4DB724DFE96C7D66AF5651394_13</vt:lpwstr>
  </property>
  <property fmtid="{D5CDD505-2E9C-101B-9397-08002B2CF9AE}" pid="3" name="KSOProductBuildVer">
    <vt:lpwstr>2052-12.1.0.17147</vt:lpwstr>
  </property>
</Properties>
</file>